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<sst xmlns="http://schemas.openxmlformats.org/spreadsheetml/2006/main" count="277" uniqueCount="209">
  <si>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</si>
  <si>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</si>
  <si>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</si>
  <si>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</si>
  <si>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</si>
  <si>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</si>
  <si>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</si>
  <si>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</si>
  <si>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</si>
  <si>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</si>
  <si>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</si>
  <si>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</si>
  <si>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</si>
  <si>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</si>
  <si>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</si>
  <si>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</si>
  <si>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</si>
  <si>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</si>
  <si>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</si>
  <si>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</si>
  <si>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</si>
  <si>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</si>
  <si>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</si>
  <si>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</si>
  <si>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</si>
  <si>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</si>
  <si>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</si>
  <si>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</si>
  <si>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</si>
  <si>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</si>
  <si>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</si>
  <si>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</si>
  <si>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</si>
  <si>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</si>
  <si>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</si>
  <si>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</si>
  <si>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</si>
  <si>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</si>
  <si>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</si>
  <si>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</si>
  <si>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</si>
  <si>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</si>
  <si>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</si>
  <si>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</si>
  <si>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</si>
  <si>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</si>
  <si>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</si>
  <si>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</si>
  <si>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</si>
  <si>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</si>
  <si>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</si>
  <si>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</si>
  <si>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</si>
  <si>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</si>
  <si>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</si>
  <si>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</si>
  <si>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</si>
  <si>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</si>
  <si>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</si>
  <si>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</si>
  <si>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</si>
  <si>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</si>
  <si>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</si>
  <si>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</si>
  <si>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</si>
  <si>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</si>
  <si>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</si>
  <si>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</si>
  <si>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</si>
  <si>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</si>
  <si>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</si>
  <si>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</si>
  <si>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</si>
  <si>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</si>
  <si>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</si>
  <si>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</si>
  <si>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</si>
  <si>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</si>
  <si>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</si>
  <si>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</si>
  <si>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</si>
  <si>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</si>
  <si>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</si>
  <si>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</si>
  <si>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</si>
  <si>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</si>
  <si>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</si>
  <si>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</si>
  <si>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</si>
  <si>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</si>
  <si>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</si>
  <si>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</si>
  <si>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</si>
  <si>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</si>
  <si>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</si>
  <si>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</si>
  <si>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</si>
  <si>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</si>
  <si>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</si>
  <si>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</si>
  <si>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</si>
  <si>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</si>
  <si>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</si>
  <si>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</si>
  <si>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</si>
  <si>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</si>
  <si>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</si>
  <si>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</si>
  <si>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</si>
  <si>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</si>
  <si>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</si>
  <si>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</si>
  <si>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</si>
  <si>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</si>
  <si>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</si>
  <si>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</si>
  <si>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</si>
  <si>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</si>
  <si>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</si>
  <si>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</si>
  <si>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</si>
  <si>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</si>
  <si>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</si>
  <si>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</si>
  <si>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</si>
  <si>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</si>
  <si>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</si>
  <si>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</si>
  <si>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</si>
  <si>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</si>
  <si>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</si>
  <si>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</si>
  <si>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</si>
  <si>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</si>
  <si>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</si>
  <si>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</si>
  <si>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</si>
  <si>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</si>
  <si>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</si>
  <si>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</si>
  <si>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</si>
  <si>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</si>
  <si>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</si>
  <si>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</si>
  <si>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</si>
  <si>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</si>
  <si>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</si>
  <si>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</si>
  <si>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</si>
  <si>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</si>
  <si>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</si>
  <si>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</si>
  <si>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</si>
  <si>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</si>
  <si>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</si>
  <si>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</si>
  <si>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</si>
  <si>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</si>
  <si>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</si>
  <si>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</si>
  <si>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</si>
  <si>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</si>
  <si>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</si>
  <si>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</si>
  <si>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</si>
  <si>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</si>
  <si>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</si>
  <si>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</si>
  <si>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</si>
  <si>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</si>
  <si>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</si>
  <si>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</si>
  <si>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</si>
  <si>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</si>
  <si>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</si>
  <si>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</si>
  <si>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</si>
  <si>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</si>
  <si>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</si>
  <si>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</si>
  <si>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</si>
  <si>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</si>
  <si>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</si>
  <si>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</si>
  <si>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</si>
  <si>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</si>
  <si>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</si>
  <si>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</si>
  <si>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</si>
  <si>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</si>
  <si>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</si>
  <si>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</si>
  <si>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</si>
  <si>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</si>
  <si>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</si>
  <si>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</si>
  <si>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</si>
  <si>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</si>
  <si>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</si>
  <si>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</si>
  <si>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</si>
  <si>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</si>
  <si>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</si>
  <si>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</si>
  <si>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</si>
  <si>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</si>
  <si>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</si>
  <si>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</si>
  <si>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24 жовтня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</si>
</sst>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&amp;L209658D0&amp;C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666</v>
      </c>
      <c r="F6" s="90">
        <v>263</v>
      </c>
      <c r="G6" s="90">
        <v>12</v>
      </c>
      <c r="H6" s="90">
        <v>241</v>
      </c>
      <c r="I6" s="90" t="s">
        <v>172</v>
      </c>
      <c r="J6" s="90">
        <v>425</v>
      </c>
      <c r="K6" s="91">
        <v>146</v>
      </c>
      <c r="L6" s="101">
        <f>E6-F6</f>
        <v>403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1580</v>
      </c>
      <c r="F7" s="90">
        <v>1579</v>
      </c>
      <c r="G7" s="90"/>
      <c r="H7" s="90">
        <v>1571</v>
      </c>
      <c r="I7" s="90">
        <v>1275</v>
      </c>
      <c r="J7" s="90">
        <v>9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655</v>
      </c>
      <c r="F9" s="90">
        <v>619</v>
      </c>
      <c r="G9" s="90">
        <v>2</v>
      </c>
      <c r="H9" s="90">
        <v>575</v>
      </c>
      <c r="I9" s="90">
        <v>411</v>
      </c>
      <c r="J9" s="90">
        <v>80</v>
      </c>
      <c r="K9" s="91"/>
      <c r="L9" s="101">
        <f>E9-F9</f>
        <v>36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2</v>
      </c>
      <c r="F11" s="90">
        <v>2</v>
      </c>
      <c r="G11" s="90"/>
      <c r="H11" s="90">
        <v>2</v>
      </c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32</v>
      </c>
      <c r="F12" s="90">
        <v>31</v>
      </c>
      <c r="G12" s="90"/>
      <c r="H12" s="90">
        <v>31</v>
      </c>
      <c r="I12" s="90">
        <v>27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10</v>
      </c>
      <c r="F13" s="90"/>
      <c r="G13" s="90"/>
      <c r="H13" s="90"/>
      <c r="I13" s="90"/>
      <c r="J13" s="90">
        <v>10</v>
      </c>
      <c r="K13" s="91">
        <v>1</v>
      </c>
      <c r="L13" s="101">
        <f>E13-F13</f>
        <v>10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2948</v>
      </c>
      <c r="F15" s="104">
        <f>SUM(F6:F14)</f>
        <v>2496</v>
      </c>
      <c r="G15" s="104">
        <f>SUM(G6:G14)</f>
        <v>14</v>
      </c>
      <c r="H15" s="104">
        <f>SUM(H6:H14)</f>
        <v>2422</v>
      </c>
      <c r="I15" s="104">
        <f>SUM(I6:I14)</f>
        <v>1714</v>
      </c>
      <c r="J15" s="104">
        <f>SUM(J6:J14)</f>
        <v>526</v>
      </c>
      <c r="K15" s="104">
        <f>SUM(K6:K14)</f>
        <v>147</v>
      </c>
      <c r="L15" s="101">
        <f>E15-F15</f>
        <v>452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38</v>
      </c>
      <c r="F16" s="92">
        <v>36</v>
      </c>
      <c r="G16" s="92"/>
      <c r="H16" s="92">
        <v>36</v>
      </c>
      <c r="I16" s="92">
        <v>26</v>
      </c>
      <c r="J16" s="92">
        <v>2</v>
      </c>
      <c r="K16" s="91">
        <v>1</v>
      </c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27</v>
      </c>
      <c r="G17" s="92">
        <v>1</v>
      </c>
      <c r="H17" s="92">
        <v>29</v>
      </c>
      <c r="I17" s="92">
        <v>28</v>
      </c>
      <c r="J17" s="92">
        <v>4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19</v>
      </c>
      <c r="F19" s="91">
        <v>16</v>
      </c>
      <c r="G19" s="91"/>
      <c r="H19" s="91">
        <v>19</v>
      </c>
      <c r="I19" s="91">
        <v>13</v>
      </c>
      <c r="J19" s="91"/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/>
      <c r="G21" s="91"/>
      <c r="H21" s="91">
        <v>1</v>
      </c>
      <c r="I21" s="91">
        <v>1</v>
      </c>
      <c r="J21" s="91"/>
      <c r="K21" s="91"/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65</v>
      </c>
      <c r="F24" s="91">
        <v>53</v>
      </c>
      <c r="G24" s="91">
        <v>1</v>
      </c>
      <c r="H24" s="91">
        <v>59</v>
      </c>
      <c r="I24" s="91">
        <v>42</v>
      </c>
      <c r="J24" s="91">
        <v>6</v>
      </c>
      <c r="K24" s="91">
        <v>1</v>
      </c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470</v>
      </c>
      <c r="F25" s="91">
        <v>443</v>
      </c>
      <c r="G25" s="91">
        <v>1</v>
      </c>
      <c r="H25" s="91">
        <v>406</v>
      </c>
      <c r="I25" s="91">
        <v>289</v>
      </c>
      <c r="J25" s="91">
        <v>64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1116</v>
      </c>
      <c r="F27" s="91">
        <v>1040</v>
      </c>
      <c r="G27" s="91">
        <v>1</v>
      </c>
      <c r="H27" s="91">
        <v>1017</v>
      </c>
      <c r="I27" s="91">
        <v>877</v>
      </c>
      <c r="J27" s="91">
        <v>99</v>
      </c>
      <c r="K27" s="91">
        <v>1</v>
      </c>
      <c r="L27" s="101">
        <f>E27-F27</f>
        <v>76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1246</v>
      </c>
      <c r="F28" s="91">
        <v>914</v>
      </c>
      <c r="G28" s="91">
        <v>28</v>
      </c>
      <c r="H28" s="91">
        <v>822</v>
      </c>
      <c r="I28" s="91">
        <v>678</v>
      </c>
      <c r="J28" s="91">
        <v>424</v>
      </c>
      <c r="K28" s="91">
        <v>20</v>
      </c>
      <c r="L28" s="101">
        <f>E28-F28</f>
        <v>332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777</v>
      </c>
      <c r="F29" s="91">
        <v>768</v>
      </c>
      <c r="G29" s="91"/>
      <c r="H29" s="91">
        <v>772</v>
      </c>
      <c r="I29" s="91">
        <v>694</v>
      </c>
      <c r="J29" s="91">
        <v>5</v>
      </c>
      <c r="K29" s="91"/>
      <c r="L29" s="101">
        <f>E29-F29</f>
        <v>9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719</v>
      </c>
      <c r="F30" s="91">
        <v>697</v>
      </c>
      <c r="G30" s="91">
        <v>1</v>
      </c>
      <c r="H30" s="91">
        <v>678</v>
      </c>
      <c r="I30" s="91">
        <v>654</v>
      </c>
      <c r="J30" s="91">
        <v>41</v>
      </c>
      <c r="K30" s="91"/>
      <c r="L30" s="101">
        <f>E30-F30</f>
        <v>22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35</v>
      </c>
      <c r="F31" s="91">
        <v>34</v>
      </c>
      <c r="G31" s="91"/>
      <c r="H31" s="91">
        <v>27</v>
      </c>
      <c r="I31" s="91">
        <v>23</v>
      </c>
      <c r="J31" s="91">
        <v>8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</v>
      </c>
      <c r="F32" s="91">
        <v>3</v>
      </c>
      <c r="G32" s="91"/>
      <c r="H32" s="91">
        <v>3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48</v>
      </c>
      <c r="F33" s="91">
        <v>43</v>
      </c>
      <c r="G33" s="91">
        <v>1</v>
      </c>
      <c r="H33" s="91">
        <v>37</v>
      </c>
      <c r="I33" s="91">
        <v>11</v>
      </c>
      <c r="J33" s="91">
        <v>11</v>
      </c>
      <c r="K33" s="91"/>
      <c r="L33" s="101">
        <f>E33-F33</f>
        <v>5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19</v>
      </c>
      <c r="F35" s="91">
        <v>14</v>
      </c>
      <c r="G35" s="91"/>
      <c r="H35" s="91">
        <v>16</v>
      </c>
      <c r="I35" s="91">
        <v>7</v>
      </c>
      <c r="J35" s="91">
        <v>3</v>
      </c>
      <c r="K35" s="91"/>
      <c r="L35" s="101">
        <f>E35-F35</f>
        <v>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282</v>
      </c>
      <c r="F36" s="91">
        <v>272</v>
      </c>
      <c r="G36" s="91">
        <v>1</v>
      </c>
      <c r="H36" s="91">
        <v>251</v>
      </c>
      <c r="I36" s="91">
        <v>105</v>
      </c>
      <c r="J36" s="91">
        <v>31</v>
      </c>
      <c r="K36" s="91"/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>
        <v>1</v>
      </c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7</v>
      </c>
      <c r="G38" s="91"/>
      <c r="H38" s="91">
        <v>4</v>
      </c>
      <c r="I38" s="91">
        <v>2</v>
      </c>
      <c r="J38" s="91">
        <v>3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2</v>
      </c>
      <c r="F39" s="91">
        <v>2</v>
      </c>
      <c r="G39" s="91"/>
      <c r="H39" s="91">
        <v>1</v>
      </c>
      <c r="I39" s="91"/>
      <c r="J39" s="91">
        <v>1</v>
      </c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3162</v>
      </c>
      <c r="F40" s="91">
        <v>2731</v>
      </c>
      <c r="G40" s="91">
        <v>33</v>
      </c>
      <c r="H40" s="91">
        <v>2471</v>
      </c>
      <c r="I40" s="91">
        <v>1770</v>
      </c>
      <c r="J40" s="91">
        <v>691</v>
      </c>
      <c r="K40" s="91">
        <v>21</v>
      </c>
      <c r="L40" s="101">
        <f>E40-F40</f>
        <v>431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1707</v>
      </c>
      <c r="F41" s="91">
        <v>1649</v>
      </c>
      <c r="G41" s="91"/>
      <c r="H41" s="91">
        <v>1605</v>
      </c>
      <c r="I41" s="91" t="s">
        <v>172</v>
      </c>
      <c r="J41" s="91">
        <v>102</v>
      </c>
      <c r="K41" s="91">
        <v>1</v>
      </c>
      <c r="L41" s="101">
        <f>E41-F41</f>
        <v>58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>
        <v>13</v>
      </c>
      <c r="G42" s="91"/>
      <c r="H42" s="91">
        <v>13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3</v>
      </c>
      <c r="I43" s="91">
        <v>3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6</v>
      </c>
      <c r="I44" s="91">
        <v>6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1716</v>
      </c>
      <c r="F45" s="91">
        <f aca="true" t="shared" si="0" ref="F45:K45">F41+F43+F44</f>
        <v>1657</v>
      </c>
      <c r="G45" s="91">
        <f t="shared" si="0"/>
        <v>0</v>
      </c>
      <c r="H45" s="91">
        <f t="shared" si="0"/>
        <v>1614</v>
      </c>
      <c r="I45" s="91">
        <f>I43+I44</f>
        <v>9</v>
      </c>
      <c r="J45" s="91">
        <f t="shared" si="0"/>
        <v>102</v>
      </c>
      <c r="K45" s="91">
        <f t="shared" si="0"/>
        <v>1</v>
      </c>
      <c r="L45" s="101">
        <f>E45-F45</f>
        <v>59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7891</v>
      </c>
      <c r="F46" s="91">
        <f aca="true" t="shared" si="1" ref="F46:K46">F15+F24+F40+F45</f>
        <v>6937</v>
      </c>
      <c r="G46" s="91">
        <f t="shared" si="1"/>
        <v>48</v>
      </c>
      <c r="H46" s="91">
        <f t="shared" si="1"/>
        <v>6566</v>
      </c>
      <c r="I46" s="91">
        <f t="shared" si="1"/>
        <v>3535</v>
      </c>
      <c r="J46" s="91">
        <f t="shared" si="1"/>
        <v>1325</v>
      </c>
      <c r="K46" s="91">
        <f t="shared" si="1"/>
        <v>170</v>
      </c>
      <c r="L46" s="101">
        <f>E46-F46</f>
        <v>954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&amp;L209658D0&amp;CФорма № 1-мзс, Підрозділ: Селидівський міський суд Донецької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97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773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119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1264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273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&amp;L209658D0&amp;CФорма № 1-мзс, Підрозділ: Селидівський міський суд Донецької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680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30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301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2240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922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17455255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11000212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2223</v>
      </c>
      <c r="F55" s="96">
        <v>167</v>
      </c>
      <c r="G55" s="96">
        <v>30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49</v>
      </c>
      <c r="F56" s="96">
        <v>10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2020</v>
      </c>
      <c r="F57" s="96">
        <v>405</v>
      </c>
      <c r="G57" s="96">
        <v>44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1598</v>
      </c>
      <c r="F58" s="96">
        <v>16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915</v>
      </c>
      <c r="G62" s="118">
        <v>12607060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476</v>
      </c>
      <c r="G63" s="119">
        <v>11554046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439</v>
      </c>
      <c r="G64" s="119">
        <v>1053014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204</v>
      </c>
      <c r="G65" s="120">
        <v>126478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&amp;L209658D0&amp;CФорма № 1-мзс, Підрозділ: Селидівський міський суд Донецької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12.830188679245284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27.9467680608365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3.0390738060781475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0.9803921568627451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94.6518668012109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1094.3333333333333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1315.1666666666667</v>
      </c>
    </row>
    <row r="11" spans="1:4" ht="16.5" customHeight="1">
      <c r="A11" s="226" t="s">
        <v>63</v>
      </c>
      <c r="B11" s="228"/>
      <c r="C11" s="14">
        <v>9</v>
      </c>
      <c r="D11" s="94">
        <v>33</v>
      </c>
    </row>
    <row r="12" spans="1:4" ht="16.5" customHeight="1">
      <c r="A12" s="318" t="s">
        <v>106</v>
      </c>
      <c r="B12" s="318"/>
      <c r="C12" s="14">
        <v>10</v>
      </c>
      <c r="D12" s="94">
        <v>26</v>
      </c>
    </row>
    <row r="13" spans="1:4" ht="16.5" customHeight="1">
      <c r="A13" s="318" t="s">
        <v>31</v>
      </c>
      <c r="B13" s="318"/>
      <c r="C13" s="14">
        <v>11</v>
      </c>
      <c r="D13" s="94">
        <v>46</v>
      </c>
    </row>
    <row r="14" spans="1:4" ht="16.5" customHeight="1">
      <c r="A14" s="318" t="s">
        <v>107</v>
      </c>
      <c r="B14" s="318"/>
      <c r="C14" s="14">
        <v>12</v>
      </c>
      <c r="D14" s="94">
        <v>53</v>
      </c>
    </row>
    <row r="15" spans="1:4" ht="16.5" customHeight="1">
      <c r="A15" s="318" t="s">
        <v>111</v>
      </c>
      <c r="B15" s="318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&amp;L209658D0&amp;CФорма № 1-мзс, Підрозділ: Селидівський міський суд Донецької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2018-03-28T07:45:37Z</cp:lastPrinted>
  <dcterms:created xsi:type="dcterms:W3CDTF">2004-04-20T14:33:35Z</dcterms:created>
  <dcterms:modified xsi:type="dcterms:W3CDTF">2020-03-03T09:09:23Z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209658D0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