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<sst xmlns="http://schemas.openxmlformats.org/spreadsheetml/2006/main" count="191" uniqueCount="46">
  <si>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</si>
  <si>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</si>
  <si>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</si>
  <si>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</si>
  <si>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</si>
  <si>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</si>
  <si>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</si>
  <si>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</si>
  <si>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</si>
  <si>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</si>
  <si>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</si>
  <si>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</si>
  <si>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</si>
  <si>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</si>
  <si>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</si>
  <si>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</si>
  <si>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</si>
  <si>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</si>
  <si>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</si>
  <si>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</si>
  <si>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</si>
  <si>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</si>
  <si>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</si>
  <si>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</si>
  <si>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</si>
  <si>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</si>
  <si>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</si>
  <si>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</si>
  <si>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</si>
  <si>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</si>
  <si>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</si>
  <si>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</si>
  <si>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</si>
  <si>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</si>
  <si>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</si>
  <si>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</si>
  <si>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</si>
  <si>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</si>
  <si>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</si>
  <si>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</si>
  <si>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</si>
  <si>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</si>
  <si>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</si>
  <si>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Владимирська І.М.</t>
  </si>
  <si>
    <t>Кротінов В.О.</t>
  </si>
  <si>
    <t>за         01.01-31.08.2015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</si>
</sst>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46</v>
      </c>
      <c r="G4" s="30">
        <v>89</v>
      </c>
      <c r="H4" s="30">
        <v>46</v>
      </c>
      <c r="I4" s="33">
        <v>12</v>
      </c>
      <c r="J4" s="34">
        <v>12</v>
      </c>
      <c r="K4" s="35">
        <v>12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25</v>
      </c>
      <c r="G5" s="25">
        <v>56</v>
      </c>
      <c r="H5" s="25">
        <v>25</v>
      </c>
      <c r="I5" s="36">
        <v>16</v>
      </c>
      <c r="J5" s="37">
        <v>16</v>
      </c>
      <c r="K5" s="38">
        <v>16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51</v>
      </c>
      <c r="G6" s="25">
        <v>112</v>
      </c>
      <c r="H6" s="25">
        <v>51</v>
      </c>
      <c r="I6" s="36">
        <v>256</v>
      </c>
      <c r="J6" s="37">
        <v>256</v>
      </c>
      <c r="K6" s="38">
        <v>256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30</v>
      </c>
      <c r="G7" s="25">
        <v>72</v>
      </c>
      <c r="H7" s="25">
        <v>30</v>
      </c>
      <c r="I7" s="36">
        <v>9</v>
      </c>
      <c r="J7" s="37">
        <v>9</v>
      </c>
      <c r="K7" s="38">
        <v>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54</v>
      </c>
      <c r="G8" s="25">
        <v>151</v>
      </c>
      <c r="H8" s="25">
        <v>54</v>
      </c>
      <c r="I8" s="36">
        <v>14</v>
      </c>
      <c r="J8" s="37">
        <v>14</v>
      </c>
      <c r="K8" s="38">
        <v>14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43</v>
      </c>
      <c r="C9" s="26">
        <v>0</v>
      </c>
      <c r="D9" s="25">
        <v>0</v>
      </c>
      <c r="E9" s="25">
        <v>0</v>
      </c>
      <c r="F9" s="25">
        <v>19</v>
      </c>
      <c r="G9" s="25">
        <v>49</v>
      </c>
      <c r="H9" s="25">
        <v>19</v>
      </c>
      <c r="I9" s="36">
        <v>2</v>
      </c>
      <c r="J9" s="37">
        <v>2</v>
      </c>
      <c r="K9" s="38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44</v>
      </c>
      <c r="C10" s="26">
        <v>0</v>
      </c>
      <c r="D10" s="25">
        <v>0</v>
      </c>
      <c r="E10" s="25">
        <v>0</v>
      </c>
      <c r="F10" s="25">
        <v>17</v>
      </c>
      <c r="G10" s="25">
        <v>39</v>
      </c>
      <c r="H10" s="25">
        <v>17</v>
      </c>
      <c r="I10" s="36">
        <v>3</v>
      </c>
      <c r="J10" s="37">
        <v>3</v>
      </c>
      <c r="K10" s="38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242</v>
      </c>
      <c r="G24" s="74">
        <f t="shared" si="0"/>
        <v>568</v>
      </c>
      <c r="H24" s="74">
        <f t="shared" si="0"/>
        <v>242</v>
      </c>
      <c r="I24" s="74">
        <f t="shared" si="0"/>
        <v>312</v>
      </c>
      <c r="J24" s="74">
        <f t="shared" si="0"/>
        <v>312</v>
      </c>
      <c r="K24" s="75">
        <f t="shared" si="0"/>
        <v>312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260</v>
      </c>
      <c r="G5" s="25">
        <v>620</v>
      </c>
      <c r="H5" s="25">
        <v>260</v>
      </c>
      <c r="I5" s="36">
        <v>29</v>
      </c>
      <c r="J5" s="37">
        <v>46</v>
      </c>
      <c r="K5" s="38">
        <v>29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516</v>
      </c>
      <c r="G6" s="25">
        <v>940</v>
      </c>
      <c r="H6" s="25">
        <v>516</v>
      </c>
      <c r="I6" s="36">
        <v>76</v>
      </c>
      <c r="J6" s="37">
        <v>98</v>
      </c>
      <c r="K6" s="38">
        <v>76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233</v>
      </c>
      <c r="G7" s="25">
        <v>580</v>
      </c>
      <c r="H7" s="25">
        <v>233</v>
      </c>
      <c r="I7" s="36">
        <v>24</v>
      </c>
      <c r="J7" s="37">
        <v>38</v>
      </c>
      <c r="K7" s="38">
        <v>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350</v>
      </c>
      <c r="G8" s="25">
        <v>940</v>
      </c>
      <c r="H8" s="25">
        <v>350</v>
      </c>
      <c r="I8" s="36">
        <v>45</v>
      </c>
      <c r="J8" s="37">
        <v>90</v>
      </c>
      <c r="K8" s="38">
        <v>45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108</v>
      </c>
      <c r="G9" s="25">
        <v>330</v>
      </c>
      <c r="H9" s="25">
        <v>108</v>
      </c>
      <c r="I9" s="36">
        <v>24</v>
      </c>
      <c r="J9" s="37">
        <v>52</v>
      </c>
      <c r="K9" s="38">
        <v>24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138</v>
      </c>
      <c r="G10" s="25">
        <v>312</v>
      </c>
      <c r="H10" s="25">
        <v>138</v>
      </c>
      <c r="I10" s="36">
        <v>31</v>
      </c>
      <c r="J10" s="37">
        <v>64</v>
      </c>
      <c r="K10" s="38">
        <v>31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1605</v>
      </c>
      <c r="G24" s="74">
        <f t="shared" si="0"/>
        <v>3722</v>
      </c>
      <c r="H24" s="74">
        <f t="shared" si="0"/>
        <v>1605</v>
      </c>
      <c r="I24" s="74">
        <f t="shared" si="0"/>
        <v>229</v>
      </c>
      <c r="J24" s="74">
        <f t="shared" si="0"/>
        <v>388</v>
      </c>
      <c r="K24" s="75">
        <f t="shared" si="0"/>
        <v>229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15</v>
      </c>
      <c r="G5" s="25">
        <v>47</v>
      </c>
      <c r="H5" s="25">
        <v>15</v>
      </c>
      <c r="I5" s="36">
        <v>2</v>
      </c>
      <c r="J5" s="37">
        <v>2</v>
      </c>
      <c r="K5" s="38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32</v>
      </c>
      <c r="G6" s="25">
        <v>68</v>
      </c>
      <c r="H6" s="25">
        <v>32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54</v>
      </c>
      <c r="G7" s="25">
        <v>142</v>
      </c>
      <c r="H7" s="25">
        <v>54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87</v>
      </c>
      <c r="G8" s="25">
        <v>186</v>
      </c>
      <c r="H8" s="25">
        <v>87</v>
      </c>
      <c r="I8" s="36">
        <v>13</v>
      </c>
      <c r="J8" s="37">
        <v>13</v>
      </c>
      <c r="K8" s="38">
        <v>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5</v>
      </c>
      <c r="G9" s="25">
        <v>10</v>
      </c>
      <c r="H9" s="25">
        <v>5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11</v>
      </c>
      <c r="G10" s="25">
        <v>37</v>
      </c>
      <c r="H10" s="25">
        <v>11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204</v>
      </c>
      <c r="G24" s="74">
        <f t="shared" si="0"/>
        <v>490</v>
      </c>
      <c r="H24" s="74">
        <f t="shared" si="0"/>
        <v>204</v>
      </c>
      <c r="I24" s="74">
        <f t="shared" si="0"/>
        <v>24</v>
      </c>
      <c r="J24" s="74">
        <f t="shared" si="0"/>
        <v>24</v>
      </c>
      <c r="K24" s="75">
        <f t="shared" si="0"/>
        <v>24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42.75" customHeight="1" thickBot="1">
      <c r="A2" s="194"/>
      <c r="B2" s="212"/>
      <c r="C2" s="177" t="s">
        <v>12</v>
      </c>
      <c r="D2" s="199"/>
      <c r="E2" s="211"/>
      <c r="F2" s="177" t="s">
        <v>1</v>
      </c>
      <c r="G2" s="201"/>
      <c r="H2" s="201"/>
      <c r="I2" s="202"/>
      <c r="J2" s="203" t="s">
        <v>2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198" t="s">
        <v>14</v>
      </c>
      <c r="Z2" s="199"/>
      <c r="AA2" s="199"/>
      <c r="AB2" s="200"/>
      <c r="AC2" s="198" t="s">
        <v>23</v>
      </c>
      <c r="AD2" s="199"/>
      <c r="AE2" s="199"/>
      <c r="AF2" s="200"/>
      <c r="AG2" s="206" t="s">
        <v>26</v>
      </c>
      <c r="AH2" s="207"/>
      <c r="AI2" s="208"/>
    </row>
    <row r="3" spans="1:35" ht="130.5" customHeight="1" thickBot="1">
      <c r="A3" s="194"/>
      <c r="B3" s="21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58</v>
      </c>
      <c r="G4" s="89">
        <f>IF(C4&lt;&gt;"",('Кримінальн справи'!G4+'Кримінальн справи'!J4),"")</f>
        <v>101</v>
      </c>
      <c r="H4" s="89">
        <f>IF(D4&lt;&gt;"",('Кримінальн справи'!H4+'Кримінальн справи'!K4),"")</f>
        <v>58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58</v>
      </c>
      <c r="AH4" s="134">
        <f>IF(B4&lt;&gt;"",H4+L4+AA4+AE4,"")</f>
        <v>58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41</v>
      </c>
      <c r="G5" s="98">
        <f>IF(C5&lt;&gt;"",('Кримінальн справи'!G5+'Кримінальн справи'!J5),"")</f>
        <v>72</v>
      </c>
      <c r="H5" s="98">
        <f>IF(D5&lt;&gt;"",('Кримінальн справи'!H5+'Кримінальн справи'!K5),"")</f>
        <v>41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289</v>
      </c>
      <c r="K5" s="101">
        <f>IF(C5&lt;&gt;"",('Цивільні справи'!G5+'Цивільні справи'!J5),"")</f>
        <v>666</v>
      </c>
      <c r="L5" s="101">
        <f>IF(D5&lt;&gt;"",('Цивільні справи'!H5+'Цивільні справи'!K5),"")</f>
        <v>289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17</v>
      </c>
      <c r="Z5" s="101">
        <f>IF(C5&lt;&gt;"",('Адміністративні справи'!G5+'Адміністративні справи'!J5),"")</f>
        <v>49</v>
      </c>
      <c r="AA5" s="101">
        <f>IF(D5&lt;&gt;"",('Адміністративні справи'!H5+'Адміністративні справи'!K5),"")</f>
        <v>17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347</v>
      </c>
      <c r="AH5" s="135">
        <f aca="true" t="shared" si="3" ref="AH5:AH23">IF(B5&lt;&gt;"",H5+L5+AA5+AE5,"")</f>
        <v>347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307</v>
      </c>
      <c r="G6" s="98">
        <f>IF(C6&lt;&gt;"",('Кримінальн справи'!G6+'Кримінальн справи'!J6),"")</f>
        <v>368</v>
      </c>
      <c r="H6" s="98">
        <f>IF(D6&lt;&gt;"",('Кримінальн справи'!H6+'Кримінальн справи'!K6),"")</f>
        <v>307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592</v>
      </c>
      <c r="K6" s="101">
        <f>IF(C6&lt;&gt;"",('Цивільні справи'!G6+'Цивільні справи'!J6),"")</f>
        <v>1038</v>
      </c>
      <c r="L6" s="101">
        <f>IF(D6&lt;&gt;"",('Цивільні справи'!H6+'Цивільні справи'!K6),"")</f>
        <v>592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39</v>
      </c>
      <c r="Z6" s="101">
        <f>IF(C6&lt;&gt;"",('Адміністративні справи'!G6+'Адміністративні справи'!J6),"")</f>
        <v>75</v>
      </c>
      <c r="AA6" s="101">
        <f>IF(D6&lt;&gt;"",('Адміністративні справи'!H6+'Адміністративні справи'!K6),"")</f>
        <v>39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940</v>
      </c>
      <c r="AH6" s="135">
        <f t="shared" si="3"/>
        <v>940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39</v>
      </c>
      <c r="G7" s="98">
        <f>IF(C7&lt;&gt;"",('Кримінальн справи'!G7+'Кримінальн справи'!J7),"")</f>
        <v>81</v>
      </c>
      <c r="H7" s="98">
        <f>IF(D7&lt;&gt;"",('Кримінальн справи'!H7+'Кримінальн справи'!K7),"")</f>
        <v>39</v>
      </c>
      <c r="I7" s="99">
        <f t="shared" si="1"/>
        <v>1</v>
      </c>
      <c r="J7" s="100">
        <f>IF(B7&lt;&gt;"",('Цивільні справи'!F7+'Цивільні справи'!I7),"")</f>
        <v>257</v>
      </c>
      <c r="K7" s="101">
        <f>IF(C7&lt;&gt;"",('Цивільні справи'!G7+'Цивільні справи'!J7),"")</f>
        <v>618</v>
      </c>
      <c r="L7" s="101">
        <f>IF(D7&lt;&gt;"",('Цивільні справи'!H7+'Цивільні справи'!K7),"")</f>
        <v>257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55</v>
      </c>
      <c r="Z7" s="101">
        <f>IF(C7&lt;&gt;"",('Адміністративні справи'!G7+'Адміністративні справи'!J7),"")</f>
        <v>143</v>
      </c>
      <c r="AA7" s="101">
        <f>IF(D7&lt;&gt;"",('Адміністративні справи'!H7+'Адміністративні справи'!K7),"")</f>
        <v>55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353</v>
      </c>
      <c r="AH7" s="135">
        <f t="shared" si="3"/>
        <v>353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68</v>
      </c>
      <c r="G8" s="98">
        <f>IF(C8&lt;&gt;"",('Кримінальн справи'!G8+'Кримінальн справи'!J8),"")</f>
        <v>165</v>
      </c>
      <c r="H8" s="98">
        <f>IF(D8&lt;&gt;"",('Кримінальн справи'!H8+'Кримінальн справи'!K8),"")</f>
        <v>68</v>
      </c>
      <c r="I8" s="99">
        <f t="shared" si="1"/>
        <v>1</v>
      </c>
      <c r="J8" s="100">
        <f>IF(B8&lt;&gt;"",('Цивільні справи'!F8+'Цивільні справи'!I8),"")</f>
        <v>395</v>
      </c>
      <c r="K8" s="101">
        <f>IF(C8&lt;&gt;"",('Цивільні справи'!G8+'Цивільні справи'!J8),"")</f>
        <v>1030</v>
      </c>
      <c r="L8" s="101">
        <f>IF(D8&lt;&gt;"",('Цивільні справи'!H8+'Цивільні справи'!K8),"")</f>
        <v>395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100</v>
      </c>
      <c r="Z8" s="101">
        <f>IF(C8&lt;&gt;"",('Адміністративні справи'!G8+'Адміністративні справи'!J8),"")</f>
        <v>199</v>
      </c>
      <c r="AA8" s="101">
        <f>IF(D8&lt;&gt;"",('Адміністративні справи'!H8+'Адміністративні справи'!K8),"")</f>
        <v>100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564</v>
      </c>
      <c r="AH8" s="135">
        <f t="shared" si="3"/>
        <v>564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21</v>
      </c>
      <c r="G9" s="98">
        <f>IF(C9&lt;&gt;"",('Кримінальн справи'!G9+'Кримінальн справи'!J9),"")</f>
        <v>51</v>
      </c>
      <c r="H9" s="98">
        <f>IF(D9&lt;&gt;"",('Кримінальн справи'!H9+'Кримінальн справи'!K9),"")</f>
        <v>21</v>
      </c>
      <c r="I9" s="99">
        <f t="shared" si="1"/>
        <v>1</v>
      </c>
      <c r="J9" s="100">
        <f>IF(B9&lt;&gt;"",('Цивільні справи'!F9+'Цивільні справи'!I9),"")</f>
        <v>132</v>
      </c>
      <c r="K9" s="101">
        <f>IF(C9&lt;&gt;"",('Цивільні справи'!G9+'Цивільні справи'!J9),"")</f>
        <v>382</v>
      </c>
      <c r="L9" s="101">
        <f>IF(D9&lt;&gt;"",('Цивільні справи'!H9+'Цивільні справи'!K9),"")</f>
        <v>132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6</v>
      </c>
      <c r="Z9" s="101">
        <f>IF(C9&lt;&gt;"",('Адміністративні справи'!G9+'Адміністративні справи'!J9),"")</f>
        <v>11</v>
      </c>
      <c r="AA9" s="101">
        <f>IF(D9&lt;&gt;"",('Адміністративні справи'!H9+'Адміністративні справи'!K9),"")</f>
        <v>6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159</v>
      </c>
      <c r="AH9" s="135">
        <f t="shared" si="3"/>
        <v>159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20</v>
      </c>
      <c r="G10" s="98">
        <f>IF(C10&lt;&gt;"",('Кримінальн справи'!G10+'Кримінальн справи'!J10),"")</f>
        <v>42</v>
      </c>
      <c r="H10" s="98">
        <f>IF(D10&lt;&gt;"",('Кримінальн справи'!H10+'Кримінальн справи'!K10),"")</f>
        <v>20</v>
      </c>
      <c r="I10" s="99">
        <f t="shared" si="1"/>
        <v>1</v>
      </c>
      <c r="J10" s="100">
        <f>IF(B10&lt;&gt;"",('Цивільні справи'!F10+'Цивільні справи'!I10),"")</f>
        <v>169</v>
      </c>
      <c r="K10" s="101">
        <f>IF(C10&lt;&gt;"",('Цивільні справи'!G10+'Цивільні справи'!J10),"")</f>
        <v>376</v>
      </c>
      <c r="L10" s="101">
        <f>IF(D10&lt;&gt;"",('Цивільні справи'!H10+'Цивільні справи'!K10),"")</f>
        <v>169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11</v>
      </c>
      <c r="Z10" s="101">
        <f>IF(C10&lt;&gt;"",('Адміністративні справи'!G10+'Адміністративні справи'!J10),"")</f>
        <v>37</v>
      </c>
      <c r="AA10" s="101">
        <f>IF(D10&lt;&gt;"",('Адміністративні справи'!H10+'Адміністративні справи'!K10),"")</f>
        <v>11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200</v>
      </c>
      <c r="AH10" s="135">
        <f t="shared" si="3"/>
        <v>200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209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554</v>
      </c>
      <c r="G24" s="112">
        <f t="shared" si="7"/>
        <v>880</v>
      </c>
      <c r="H24" s="112">
        <f t="shared" si="7"/>
        <v>554</v>
      </c>
      <c r="I24" s="113">
        <f>H24/F24</f>
        <v>1</v>
      </c>
      <c r="J24" s="72">
        <f>SUM(J4:J23)</f>
        <v>1834</v>
      </c>
      <c r="K24" s="112">
        <f>SUM(K4:K23)</f>
        <v>4110</v>
      </c>
      <c r="L24" s="114">
        <f>SUM(L4:L23)</f>
        <v>1834</v>
      </c>
      <c r="M24" s="210">
        <v>4692</v>
      </c>
      <c r="N24" s="210"/>
      <c r="O24" s="115">
        <f>SUM(O4:O23)</f>
        <v>4591</v>
      </c>
      <c r="P24" s="210">
        <v>762</v>
      </c>
      <c r="Q24" s="210"/>
      <c r="R24" s="115">
        <f>SUM(R4:R23)</f>
        <v>745</v>
      </c>
      <c r="S24" s="210">
        <v>2</v>
      </c>
      <c r="T24" s="210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228</v>
      </c>
      <c r="Z24" s="112">
        <f>SUM(Z4:Z23)</f>
        <v>514</v>
      </c>
      <c r="AA24" s="114">
        <f>SUM(AA4:AA23)</f>
        <v>228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2621</v>
      </c>
      <c r="AH24" s="128">
        <f>SUM(AH4:AH23)</f>
        <v>2621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8" ht="42.75" customHeight="1" thickBot="1">
      <c r="A2" s="194"/>
      <c r="B2" s="212"/>
      <c r="C2" s="177" t="s">
        <v>1</v>
      </c>
      <c r="D2" s="201"/>
      <c r="E2" s="201"/>
      <c r="F2" s="202"/>
      <c r="G2" s="203" t="s">
        <v>2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198" t="s">
        <v>14</v>
      </c>
      <c r="W2" s="199"/>
      <c r="X2" s="199"/>
      <c r="Y2" s="200"/>
      <c r="Z2" s="206" t="s">
        <v>26</v>
      </c>
      <c r="AA2" s="207"/>
      <c r="AB2" s="208"/>
    </row>
    <row r="3" spans="1:28" ht="130.5" customHeight="1" thickBot="1">
      <c r="A3" s="194"/>
      <c r="B3" s="21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46</v>
      </c>
      <c r="D4" s="89">
        <f>IF(B4&lt;&gt;"",'Кримінальн справи'!G4,"")</f>
        <v>89</v>
      </c>
      <c r="E4" s="89">
        <f>IF(B4&lt;&gt;"",'Кримінальн справи'!H4,"")</f>
        <v>46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46</v>
      </c>
      <c r="AA4" s="138">
        <f>IF(B4&lt;&gt;"",E4+I4+X4,"")</f>
        <v>46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25</v>
      </c>
      <c r="D5" s="98">
        <f>IF(B5&lt;&gt;"",'Кримінальн справи'!G5,"")</f>
        <v>56</v>
      </c>
      <c r="E5" s="98">
        <f>IF(B5&lt;&gt;"",'Кримінальн справи'!H5,"")</f>
        <v>25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260</v>
      </c>
      <c r="H5" s="101">
        <f>IF(B5&lt;&gt;"",'Цивільні справи'!G5,"")</f>
        <v>620</v>
      </c>
      <c r="I5" s="101">
        <f>IF(B5&lt;&gt;"",'Цивільні справи'!H5,"")</f>
        <v>260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15</v>
      </c>
      <c r="W5" s="101">
        <f>IF(B5&lt;&gt;"",'Адміністративні справи'!G5,"")</f>
        <v>47</v>
      </c>
      <c r="X5" s="101">
        <f>IF(B5&lt;&gt;"",'Адміністративні справи'!H5,"")</f>
        <v>15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300</v>
      </c>
      <c r="AA5" s="133">
        <f aca="true" t="shared" si="4" ref="AA5:AA23">IF(B5&lt;&gt;"",E5+I5+X5,"")</f>
        <v>300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51</v>
      </c>
      <c r="D6" s="98">
        <f>IF(B6&lt;&gt;"",'Кримінальн справи'!G6,"")</f>
        <v>112</v>
      </c>
      <c r="E6" s="98">
        <f>IF(B6&lt;&gt;"",'Кримінальн справи'!H6,"")</f>
        <v>51</v>
      </c>
      <c r="F6" s="99">
        <f t="shared" si="0"/>
        <v>1</v>
      </c>
      <c r="G6" s="100">
        <f>IF(B6&lt;&gt;"",'Цивільні справи'!F6,"")</f>
        <v>516</v>
      </c>
      <c r="H6" s="101">
        <f>IF(B6&lt;&gt;"",'Цивільні справи'!G6,"")</f>
        <v>940</v>
      </c>
      <c r="I6" s="101">
        <f>IF(B6&lt;&gt;"",'Цивільні справи'!H6,"")</f>
        <v>516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32</v>
      </c>
      <c r="W6" s="101">
        <f>IF(B6&lt;&gt;"",'Адміністративні справи'!G6,"")</f>
        <v>68</v>
      </c>
      <c r="X6" s="101">
        <f>IF(B6&lt;&gt;"",'Адміністративні справи'!H6,"")</f>
        <v>32</v>
      </c>
      <c r="Y6" s="129">
        <f t="shared" si="2"/>
        <v>1</v>
      </c>
      <c r="Z6" s="139">
        <f t="shared" si="3"/>
        <v>599</v>
      </c>
      <c r="AA6" s="133">
        <f t="shared" si="4"/>
        <v>599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30</v>
      </c>
      <c r="D7" s="98">
        <f>IF(B7&lt;&gt;"",'Кримінальн справи'!G7,"")</f>
        <v>72</v>
      </c>
      <c r="E7" s="98">
        <f>IF(B7&lt;&gt;"",'Кримінальн справи'!H7,"")</f>
        <v>30</v>
      </c>
      <c r="F7" s="99">
        <f t="shared" si="0"/>
        <v>1</v>
      </c>
      <c r="G7" s="100">
        <f>IF(B7&lt;&gt;"",'Цивільні справи'!F7,"")</f>
        <v>233</v>
      </c>
      <c r="H7" s="101">
        <f>IF(B7&lt;&gt;"",'Цивільні справи'!G7,"")</f>
        <v>580</v>
      </c>
      <c r="I7" s="101">
        <f>IF(B7&lt;&gt;"",'Цивільні справи'!H7,"")</f>
        <v>233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54</v>
      </c>
      <c r="W7" s="101">
        <f>IF(B7&lt;&gt;"",'Адміністративні справи'!G7,"")</f>
        <v>142</v>
      </c>
      <c r="X7" s="101">
        <f>IF(B7&lt;&gt;"",'Адміністративні справи'!H7,"")</f>
        <v>54</v>
      </c>
      <c r="Y7" s="129">
        <f t="shared" si="2"/>
        <v>1</v>
      </c>
      <c r="Z7" s="139">
        <f t="shared" si="3"/>
        <v>317</v>
      </c>
      <c r="AA7" s="133">
        <f t="shared" si="4"/>
        <v>317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54</v>
      </c>
      <c r="D8" s="98">
        <f>IF(B8&lt;&gt;"",'Кримінальн справи'!G8,"")</f>
        <v>151</v>
      </c>
      <c r="E8" s="98">
        <f>IF(B8&lt;&gt;"",'Кримінальн справи'!H8,"")</f>
        <v>54</v>
      </c>
      <c r="F8" s="99">
        <f t="shared" si="0"/>
        <v>1</v>
      </c>
      <c r="G8" s="100">
        <f>IF(B8&lt;&gt;"",'Цивільні справи'!F8,"")</f>
        <v>350</v>
      </c>
      <c r="H8" s="101">
        <f>IF(B8&lt;&gt;"",'Цивільні справи'!G8,"")</f>
        <v>940</v>
      </c>
      <c r="I8" s="101">
        <f>IF(B8&lt;&gt;"",'Цивільні справи'!H8,"")</f>
        <v>350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87</v>
      </c>
      <c r="W8" s="101">
        <f>IF(B8&lt;&gt;"",'Адміністративні справи'!G8,"")</f>
        <v>186</v>
      </c>
      <c r="X8" s="101">
        <f>IF(B8&lt;&gt;"",'Адміністративні справи'!H8,"")</f>
        <v>87</v>
      </c>
      <c r="Y8" s="129">
        <f t="shared" si="2"/>
        <v>1</v>
      </c>
      <c r="Z8" s="139">
        <f t="shared" si="3"/>
        <v>491</v>
      </c>
      <c r="AA8" s="133">
        <f t="shared" si="4"/>
        <v>491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19</v>
      </c>
      <c r="D9" s="98">
        <f>IF(B9&lt;&gt;"",'Кримінальн справи'!G9,"")</f>
        <v>49</v>
      </c>
      <c r="E9" s="98">
        <f>IF(B9&lt;&gt;"",'Кримінальн справи'!H9,"")</f>
        <v>19</v>
      </c>
      <c r="F9" s="99">
        <f t="shared" si="0"/>
        <v>1</v>
      </c>
      <c r="G9" s="100">
        <f>IF(B9&lt;&gt;"",'Цивільні справи'!F9,"")</f>
        <v>108</v>
      </c>
      <c r="H9" s="101">
        <f>IF(B9&lt;&gt;"",'Цивільні справи'!G9,"")</f>
        <v>330</v>
      </c>
      <c r="I9" s="101">
        <f>IF(B9&lt;&gt;"",'Цивільні справи'!H9,"")</f>
        <v>108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5</v>
      </c>
      <c r="W9" s="101">
        <f>IF(B9&lt;&gt;"",'Адміністративні справи'!G9,"")</f>
        <v>10</v>
      </c>
      <c r="X9" s="101">
        <f>IF(B9&lt;&gt;"",'Адміністративні справи'!H9,"")</f>
        <v>5</v>
      </c>
      <c r="Y9" s="129">
        <f t="shared" si="2"/>
        <v>1</v>
      </c>
      <c r="Z9" s="139">
        <f t="shared" si="3"/>
        <v>132</v>
      </c>
      <c r="AA9" s="133">
        <f t="shared" si="4"/>
        <v>132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17</v>
      </c>
      <c r="D10" s="98">
        <f>IF(B10&lt;&gt;"",'Кримінальн справи'!G10,"")</f>
        <v>39</v>
      </c>
      <c r="E10" s="98">
        <f>IF(B10&lt;&gt;"",'Кримінальн справи'!H10,"")</f>
        <v>17</v>
      </c>
      <c r="F10" s="99">
        <f t="shared" si="0"/>
        <v>1</v>
      </c>
      <c r="G10" s="100">
        <f>IF(B10&lt;&gt;"",'Цивільні справи'!F10,"")</f>
        <v>138</v>
      </c>
      <c r="H10" s="101">
        <f>IF(B10&lt;&gt;"",'Цивільні справи'!G10,"")</f>
        <v>312</v>
      </c>
      <c r="I10" s="101">
        <f>IF(B10&lt;&gt;"",'Цивільні справи'!H10,"")</f>
        <v>138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11</v>
      </c>
      <c r="W10" s="101">
        <f>IF(B10&lt;&gt;"",'Адміністративні справи'!G10,"")</f>
        <v>37</v>
      </c>
      <c r="X10" s="101">
        <f>IF(B10&lt;&gt;"",'Адміністративні справи'!H10,"")</f>
        <v>11</v>
      </c>
      <c r="Y10" s="129">
        <f t="shared" si="2"/>
        <v>1</v>
      </c>
      <c r="Z10" s="139">
        <f t="shared" si="3"/>
        <v>166</v>
      </c>
      <c r="AA10" s="133">
        <f t="shared" si="4"/>
        <v>166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242</v>
      </c>
      <c r="D24" s="122">
        <f>SUM(D4:D23)</f>
        <v>568</v>
      </c>
      <c r="E24" s="122">
        <f>SUM(E4:E23)</f>
        <v>242</v>
      </c>
      <c r="F24" s="123">
        <f>E24/C24</f>
        <v>1</v>
      </c>
      <c r="G24" s="121">
        <f>SUM(G4:G23)</f>
        <v>1605</v>
      </c>
      <c r="H24" s="122">
        <f>SUM(H4:H23)</f>
        <v>3722</v>
      </c>
      <c r="I24" s="124">
        <f>SUM(I4:I23)</f>
        <v>1605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204</v>
      </c>
      <c r="W24" s="122">
        <f>SUM(W4:W23)</f>
        <v>490</v>
      </c>
      <c r="X24" s="124">
        <f>SUM(X4:X23)</f>
        <v>204</v>
      </c>
      <c r="Y24" s="123">
        <f>X24/V24</f>
        <v>1</v>
      </c>
      <c r="Z24" s="128">
        <f>SUM(Z4:Z23)</f>
        <v>2051</v>
      </c>
      <c r="AA24" s="128">
        <f>SUM(AA4:AA23)</f>
        <v>2051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41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2015-10-06T08:36:24Z</dcterms:modified>
  <cp:category/>
  <cp:version/>
  <cp:contentType/>
  <cp:contentStatus/>
</cp:coreProperties>
</file>