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<sst xmlns="http://schemas.openxmlformats.org/spreadsheetml/2006/main" count="190" uniqueCount="46">
  <si>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</si>
  <si>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</si>
  <si>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</si>
  <si>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</si>
  <si>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</si>
  <si>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</si>
  <si>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</si>
  <si>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</si>
  <si>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</si>
  <si>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</si>
  <si>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</si>
  <si>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</si>
  <si>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</si>
  <si>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</si>
  <si>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</si>
  <si>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</si>
  <si>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</si>
  <si>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</si>
  <si>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</si>
  <si>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</si>
  <si>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</si>
  <si>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</si>
  <si>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</si>
  <si>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</si>
  <si>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</si>
  <si>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</si>
  <si>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</si>
  <si>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</si>
  <si>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</si>
  <si>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</si>
  <si>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</si>
  <si>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</si>
  <si>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</si>
  <si>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</si>
  <si>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</si>
  <si>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</si>
  <si>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</si>
  <si>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</si>
  <si>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</si>
  <si>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</si>
  <si>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</si>
  <si>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Пирогова Л.В.</t>
  </si>
  <si>
    <t>Владимирська І.М.</t>
  </si>
  <si>
    <t>Кротінов В.О.</t>
  </si>
  <si>
    <t>за         01.01-31.07.2016</t>
  </si>
  <si>
    <t>Дурова  Н.Г.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</si>
</sst>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24</v>
      </c>
      <c r="G4" s="30">
        <v>51</v>
      </c>
      <c r="H4" s="30">
        <v>24</v>
      </c>
      <c r="I4" s="33">
        <v>249</v>
      </c>
      <c r="J4" s="34">
        <v>252</v>
      </c>
      <c r="K4" s="35">
        <v>249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10</v>
      </c>
      <c r="G5" s="25">
        <v>29</v>
      </c>
      <c r="H5" s="25">
        <v>10</v>
      </c>
      <c r="I5" s="36">
        <v>276</v>
      </c>
      <c r="J5" s="37">
        <v>290</v>
      </c>
      <c r="K5" s="38">
        <v>276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16</v>
      </c>
      <c r="G6" s="25">
        <v>18</v>
      </c>
      <c r="H6" s="25">
        <v>16</v>
      </c>
      <c r="I6" s="36">
        <v>240</v>
      </c>
      <c r="J6" s="37">
        <v>241</v>
      </c>
      <c r="K6" s="38">
        <v>240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41</v>
      </c>
      <c r="C8" s="26">
        <v>0</v>
      </c>
      <c r="D8" s="25">
        <v>0</v>
      </c>
      <c r="E8" s="25">
        <v>0</v>
      </c>
      <c r="F8" s="25">
        <v>43</v>
      </c>
      <c r="G8" s="25">
        <v>95</v>
      </c>
      <c r="H8" s="25">
        <v>43</v>
      </c>
      <c r="I8" s="36">
        <v>163</v>
      </c>
      <c r="J8" s="37">
        <v>221</v>
      </c>
      <c r="K8" s="38">
        <v>163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42</v>
      </c>
      <c r="C9" s="26">
        <v>0</v>
      </c>
      <c r="D9" s="25">
        <v>0</v>
      </c>
      <c r="E9" s="25">
        <v>0</v>
      </c>
      <c r="F9" s="25">
        <v>14</v>
      </c>
      <c r="G9" s="25">
        <v>24</v>
      </c>
      <c r="H9" s="25">
        <v>14</v>
      </c>
      <c r="I9" s="36">
        <v>146</v>
      </c>
      <c r="J9" s="37">
        <v>154</v>
      </c>
      <c r="K9" s="38">
        <v>146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43</v>
      </c>
      <c r="C10" s="26">
        <v>0</v>
      </c>
      <c r="D10" s="25">
        <v>0</v>
      </c>
      <c r="E10" s="25">
        <v>0</v>
      </c>
      <c r="F10" s="25">
        <v>28</v>
      </c>
      <c r="G10" s="25">
        <v>62</v>
      </c>
      <c r="H10" s="25">
        <v>28</v>
      </c>
      <c r="I10" s="36">
        <v>274</v>
      </c>
      <c r="J10" s="37">
        <v>281</v>
      </c>
      <c r="K10" s="38">
        <v>274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136</v>
      </c>
      <c r="G24" s="74">
        <f t="shared" si="0"/>
        <v>280</v>
      </c>
      <c r="H24" s="74">
        <f t="shared" si="0"/>
        <v>136</v>
      </c>
      <c r="I24" s="74">
        <f t="shared" si="0"/>
        <v>1349</v>
      </c>
      <c r="J24" s="74">
        <f t="shared" si="0"/>
        <v>1440</v>
      </c>
      <c r="K24" s="75">
        <f t="shared" si="0"/>
        <v>1349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2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105</v>
      </c>
      <c r="G5" s="25">
        <v>167</v>
      </c>
      <c r="H5" s="25">
        <v>105</v>
      </c>
      <c r="I5" s="36">
        <v>21</v>
      </c>
      <c r="J5" s="37">
        <v>21</v>
      </c>
      <c r="K5" s="38">
        <v>21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119</v>
      </c>
      <c r="G6" s="25">
        <v>128</v>
      </c>
      <c r="H6" s="25">
        <v>119</v>
      </c>
      <c r="I6" s="36">
        <v>43</v>
      </c>
      <c r="J6" s="37">
        <v>46</v>
      </c>
      <c r="K6" s="38">
        <v>43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243</v>
      </c>
      <c r="G8" s="25">
        <v>397</v>
      </c>
      <c r="H8" s="25">
        <v>243</v>
      </c>
      <c r="I8" s="36">
        <v>82</v>
      </c>
      <c r="J8" s="37">
        <v>126</v>
      </c>
      <c r="K8" s="38">
        <v>82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177</v>
      </c>
      <c r="G9" s="25">
        <v>295</v>
      </c>
      <c r="H9" s="25">
        <v>177</v>
      </c>
      <c r="I9" s="36">
        <v>25</v>
      </c>
      <c r="J9" s="37">
        <v>29</v>
      </c>
      <c r="K9" s="38">
        <v>25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301</v>
      </c>
      <c r="G10" s="25">
        <v>359</v>
      </c>
      <c r="H10" s="25">
        <v>301</v>
      </c>
      <c r="I10" s="36">
        <v>84</v>
      </c>
      <c r="J10" s="37">
        <v>109</v>
      </c>
      <c r="K10" s="38">
        <v>84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952</v>
      </c>
      <c r="G24" s="74">
        <f t="shared" si="0"/>
        <v>1362</v>
      </c>
      <c r="H24" s="74">
        <f t="shared" si="0"/>
        <v>952</v>
      </c>
      <c r="I24" s="74">
        <f t="shared" si="0"/>
        <v>255</v>
      </c>
      <c r="J24" s="74">
        <f t="shared" si="0"/>
        <v>331</v>
      </c>
      <c r="K24" s="75">
        <f t="shared" si="0"/>
        <v>255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14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11</v>
      </c>
      <c r="G5" s="25">
        <v>28</v>
      </c>
      <c r="H5" s="25">
        <v>11</v>
      </c>
      <c r="I5" s="36">
        <v>4</v>
      </c>
      <c r="J5" s="37">
        <v>4</v>
      </c>
      <c r="K5" s="38">
        <v>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10</v>
      </c>
      <c r="G6" s="25">
        <v>14</v>
      </c>
      <c r="H6" s="25">
        <v>10</v>
      </c>
      <c r="I6" s="36">
        <v>1</v>
      </c>
      <c r="J6" s="37">
        <v>1</v>
      </c>
      <c r="K6" s="38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17</v>
      </c>
      <c r="G8" s="25">
        <v>24</v>
      </c>
      <c r="H8" s="25">
        <v>17</v>
      </c>
      <c r="I8" s="36">
        <v>0</v>
      </c>
      <c r="J8" s="37">
        <v>0</v>
      </c>
      <c r="K8" s="38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13</v>
      </c>
      <c r="G9" s="25">
        <v>23</v>
      </c>
      <c r="H9" s="25">
        <v>13</v>
      </c>
      <c r="I9" s="36">
        <v>5</v>
      </c>
      <c r="J9" s="37">
        <v>7</v>
      </c>
      <c r="K9" s="38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17</v>
      </c>
      <c r="G10" s="25">
        <v>29</v>
      </c>
      <c r="H10" s="25">
        <v>17</v>
      </c>
      <c r="I10" s="36">
        <v>3</v>
      </c>
      <c r="J10" s="37">
        <v>3</v>
      </c>
      <c r="K10" s="38">
        <v>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68</v>
      </c>
      <c r="G24" s="74">
        <f t="shared" si="0"/>
        <v>118</v>
      </c>
      <c r="H24" s="74">
        <f t="shared" si="0"/>
        <v>68</v>
      </c>
      <c r="I24" s="74">
        <f t="shared" si="0"/>
        <v>13</v>
      </c>
      <c r="J24" s="74">
        <f t="shared" si="0"/>
        <v>15</v>
      </c>
      <c r="K24" s="75">
        <f t="shared" si="0"/>
        <v>13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58" t="s">
        <v>15</v>
      </c>
      <c r="D1" s="159"/>
      <c r="E1" s="159"/>
      <c r="F1" s="159"/>
      <c r="G1" s="159"/>
      <c r="H1" s="160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48" t="s">
        <v>5</v>
      </c>
      <c r="S1" s="149"/>
    </row>
    <row r="2" spans="1:19" ht="25.5" customHeight="1" thickBot="1">
      <c r="A2" s="194"/>
      <c r="B2" s="195"/>
      <c r="C2" s="158" t="s">
        <v>12</v>
      </c>
      <c r="D2" s="159"/>
      <c r="E2" s="160"/>
      <c r="F2" s="158" t="s">
        <v>28</v>
      </c>
      <c r="G2" s="159"/>
      <c r="H2" s="160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55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8" t="s">
        <v>13</v>
      </c>
      <c r="B24" s="160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56">
        <v>4692</v>
      </c>
      <c r="J24" s="191"/>
      <c r="K24" s="46">
        <f>SUM(K4:K23)</f>
        <v>4591</v>
      </c>
      <c r="L24" s="156">
        <v>762</v>
      </c>
      <c r="M24" s="191"/>
      <c r="N24" s="46">
        <f>SUM(N4:N23)</f>
        <v>745</v>
      </c>
      <c r="O24" s="156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I7" sqref="I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58" t="s">
        <v>27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35" ht="42.75" customHeight="1" thickBot="1">
      <c r="A2" s="194"/>
      <c r="B2" s="212"/>
      <c r="C2" s="177" t="s">
        <v>12</v>
      </c>
      <c r="D2" s="199"/>
      <c r="E2" s="211"/>
      <c r="F2" s="177" t="s">
        <v>1</v>
      </c>
      <c r="G2" s="201"/>
      <c r="H2" s="201"/>
      <c r="I2" s="202"/>
      <c r="J2" s="203" t="s">
        <v>2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  <c r="Y2" s="198" t="s">
        <v>14</v>
      </c>
      <c r="Z2" s="199"/>
      <c r="AA2" s="199"/>
      <c r="AB2" s="200"/>
      <c r="AC2" s="198" t="s">
        <v>23</v>
      </c>
      <c r="AD2" s="199"/>
      <c r="AE2" s="199"/>
      <c r="AF2" s="200"/>
      <c r="AG2" s="206" t="s">
        <v>26</v>
      </c>
      <c r="AH2" s="207"/>
      <c r="AI2" s="208"/>
    </row>
    <row r="3" spans="1:35" ht="130.5" customHeight="1" thickBot="1">
      <c r="A3" s="194"/>
      <c r="B3" s="21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273</v>
      </c>
      <c r="G4" s="89">
        <f>IF(C4&lt;&gt;"",('Кримінальн справи'!G4+'Кримінальн справи'!J4),"")</f>
        <v>303</v>
      </c>
      <c r="H4" s="89">
        <f>IF(D4&lt;&gt;"",('Кримінальн справи'!H4+'Кримінальн справи'!K4),"")</f>
        <v>273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273</v>
      </c>
      <c r="AH4" s="134">
        <f>IF(B4&lt;&gt;"",H4+L4+AA4+AE4,"")</f>
        <v>273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286</v>
      </c>
      <c r="G5" s="98">
        <f>IF(C5&lt;&gt;"",('Кримінальн справи'!G5+'Кримінальн справи'!J5),"")</f>
        <v>319</v>
      </c>
      <c r="H5" s="98">
        <f>IF(D5&lt;&gt;"",('Кримінальн справи'!H5+'Кримінальн справи'!K5),"")</f>
        <v>286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126</v>
      </c>
      <c r="K5" s="101">
        <f>IF(C5&lt;&gt;"",('Цивільні справи'!G5+'Цивільні справи'!J5),"")</f>
        <v>188</v>
      </c>
      <c r="L5" s="101">
        <f>IF(D5&lt;&gt;"",('Цивільні справи'!H5+'Цивільні справи'!K5),"")</f>
        <v>126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15</v>
      </c>
      <c r="Z5" s="101">
        <f>IF(C5&lt;&gt;"",('Адміністративні справи'!G5+'Адміністративні справи'!J5),"")</f>
        <v>32</v>
      </c>
      <c r="AA5" s="101">
        <f>IF(D5&lt;&gt;"",('Адміністративні справи'!H5+'Адміністративні справи'!K5),"")</f>
        <v>15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427</v>
      </c>
      <c r="AH5" s="135">
        <f aca="true" t="shared" si="3" ref="AH5:AH23">IF(B5&lt;&gt;"",H5+L5+AA5+AE5,"")</f>
        <v>427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256</v>
      </c>
      <c r="G6" s="98">
        <f>IF(C6&lt;&gt;"",('Кримінальн справи'!G6+'Кримінальн справи'!J6),"")</f>
        <v>259</v>
      </c>
      <c r="H6" s="98">
        <f>IF(D6&lt;&gt;"",('Кримінальн справи'!H6+'Кримінальн справи'!K6),"")</f>
        <v>256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162</v>
      </c>
      <c r="K6" s="101">
        <f>IF(C6&lt;&gt;"",('Цивільні справи'!G6+'Цивільні справи'!J6),"")</f>
        <v>174</v>
      </c>
      <c r="L6" s="101">
        <f>IF(D6&lt;&gt;"",('Цивільні справи'!H6+'Цивільні справи'!K6),"")</f>
        <v>162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11</v>
      </c>
      <c r="Z6" s="101">
        <f>IF(C6&lt;&gt;"",('Адміністративні справи'!G6+'Адміністративні справи'!J6),"")</f>
        <v>15</v>
      </c>
      <c r="AA6" s="101">
        <f>IF(D6&lt;&gt;"",('Адміністративні справи'!H6+'Адміністративні справи'!K6),"")</f>
        <v>11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429</v>
      </c>
      <c r="AH6" s="135">
        <f t="shared" si="3"/>
        <v>429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2</v>
      </c>
      <c r="G7" s="98">
        <f>IF(C7&lt;&gt;"",('Кримінальн справи'!G7+'Кримінальн справи'!J7),"")</f>
        <v>2</v>
      </c>
      <c r="H7" s="98">
        <f>IF(D7&lt;&gt;"",('Кримінальн справи'!H7+'Кримінальн справи'!K7),"")</f>
        <v>2</v>
      </c>
      <c r="I7" s="99">
        <f t="shared" si="1"/>
        <v>1</v>
      </c>
      <c r="J7" s="100">
        <f>IF(B7&lt;&gt;"",('Цивільні справи'!F7+'Цивільні справи'!I7),"")</f>
        <v>7</v>
      </c>
      <c r="K7" s="101">
        <f>IF(C7&lt;&gt;"",('Цивільні справи'!G7+'Цивільні справи'!J7),"")</f>
        <v>16</v>
      </c>
      <c r="L7" s="101">
        <f>IF(D7&lt;&gt;"",('Цивільні справи'!H7+'Цивільні справи'!K7),"")</f>
        <v>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9</v>
      </c>
      <c r="AH7" s="135">
        <f t="shared" si="3"/>
        <v>9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206</v>
      </c>
      <c r="G8" s="98">
        <f>IF(C8&lt;&gt;"",('Кримінальн справи'!G8+'Кримінальн справи'!J8),"")</f>
        <v>316</v>
      </c>
      <c r="H8" s="98">
        <f>IF(D8&lt;&gt;"",('Кримінальн справи'!H8+'Кримінальн справи'!K8),"")</f>
        <v>206</v>
      </c>
      <c r="I8" s="99">
        <f t="shared" si="1"/>
        <v>1</v>
      </c>
      <c r="J8" s="100">
        <f>IF(B8&lt;&gt;"",('Цивільні справи'!F8+'Цивільні справи'!I8),"")</f>
        <v>325</v>
      </c>
      <c r="K8" s="101">
        <f>IF(C8&lt;&gt;"",('Цивільні справи'!G8+'Цивільні справи'!J8),"")</f>
        <v>523</v>
      </c>
      <c r="L8" s="101">
        <f>IF(D8&lt;&gt;"",('Цивільні справи'!H8+'Цивільні справи'!K8),"")</f>
        <v>325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17</v>
      </c>
      <c r="Z8" s="101">
        <f>IF(C8&lt;&gt;"",('Адміністративні справи'!G8+'Адміністративні справи'!J8),"")</f>
        <v>24</v>
      </c>
      <c r="AA8" s="101">
        <f>IF(D8&lt;&gt;"",('Адміністративні справи'!H8+'Адміністративні справи'!K8),"")</f>
        <v>17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548</v>
      </c>
      <c r="AH8" s="135">
        <f t="shared" si="3"/>
        <v>548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160</v>
      </c>
      <c r="G9" s="98">
        <f>IF(C9&lt;&gt;"",('Кримінальн справи'!G9+'Кримінальн справи'!J9),"")</f>
        <v>178</v>
      </c>
      <c r="H9" s="98">
        <f>IF(D9&lt;&gt;"",('Кримінальн справи'!H9+'Кримінальн справи'!K9),"")</f>
        <v>160</v>
      </c>
      <c r="I9" s="99">
        <f t="shared" si="1"/>
        <v>1</v>
      </c>
      <c r="J9" s="100">
        <f>IF(B9&lt;&gt;"",('Цивільні справи'!F9+'Цивільні справи'!I9),"")</f>
        <v>202</v>
      </c>
      <c r="K9" s="101">
        <f>IF(C9&lt;&gt;"",('Цивільні справи'!G9+'Цивільні справи'!J9),"")</f>
        <v>324</v>
      </c>
      <c r="L9" s="101">
        <f>IF(D9&lt;&gt;"",('Цивільні справи'!H9+'Цивільні справи'!K9),"")</f>
        <v>202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18</v>
      </c>
      <c r="Z9" s="101">
        <f>IF(C9&lt;&gt;"",('Адміністративні справи'!G9+'Адміністративні справи'!J9),"")</f>
        <v>30</v>
      </c>
      <c r="AA9" s="101">
        <f>IF(D9&lt;&gt;"",('Адміністративні справи'!H9+'Адміністративні справи'!K9),"")</f>
        <v>18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380</v>
      </c>
      <c r="AH9" s="135">
        <f t="shared" si="3"/>
        <v>380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302</v>
      </c>
      <c r="G10" s="98">
        <f>IF(C10&lt;&gt;"",('Кримінальн справи'!G10+'Кримінальн справи'!J10),"")</f>
        <v>343</v>
      </c>
      <c r="H10" s="98">
        <f>IF(D10&lt;&gt;"",('Кримінальн справи'!H10+'Кримінальн справи'!K10),"")</f>
        <v>302</v>
      </c>
      <c r="I10" s="99">
        <f t="shared" si="1"/>
        <v>1</v>
      </c>
      <c r="J10" s="100">
        <f>IF(B10&lt;&gt;"",('Цивільні справи'!F10+'Цивільні справи'!I10),"")</f>
        <v>385</v>
      </c>
      <c r="K10" s="101">
        <f>IF(C10&lt;&gt;"",('Цивільні справи'!G10+'Цивільні справи'!J10),"")</f>
        <v>468</v>
      </c>
      <c r="L10" s="101">
        <f>IF(D10&lt;&gt;"",('Цивільні справи'!H10+'Цивільні справи'!K10),"")</f>
        <v>385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20</v>
      </c>
      <c r="Z10" s="101">
        <f>IF(C10&lt;&gt;"",('Адміністративні справи'!G10+'Адміністративні справи'!J10),"")</f>
        <v>32</v>
      </c>
      <c r="AA10" s="101">
        <f>IF(D10&lt;&gt;"",('Адміністративні справи'!H10+'Адміністративні справи'!K10),"")</f>
        <v>20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707</v>
      </c>
      <c r="AH10" s="135">
        <f t="shared" si="3"/>
        <v>707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0" t="s">
        <v>13</v>
      </c>
      <c r="B24" s="209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1485</v>
      </c>
      <c r="G24" s="112">
        <f t="shared" si="7"/>
        <v>1720</v>
      </c>
      <c r="H24" s="112">
        <f t="shared" si="7"/>
        <v>1485</v>
      </c>
      <c r="I24" s="113">
        <f>H24/F24</f>
        <v>1</v>
      </c>
      <c r="J24" s="72">
        <f>SUM(J4:J23)</f>
        <v>1207</v>
      </c>
      <c r="K24" s="112">
        <f>SUM(K4:K23)</f>
        <v>1693</v>
      </c>
      <c r="L24" s="114">
        <f>SUM(L4:L23)</f>
        <v>1207</v>
      </c>
      <c r="M24" s="210">
        <v>4692</v>
      </c>
      <c r="N24" s="210"/>
      <c r="O24" s="115">
        <f>SUM(O4:O23)</f>
        <v>4591</v>
      </c>
      <c r="P24" s="210">
        <v>762</v>
      </c>
      <c r="Q24" s="210"/>
      <c r="R24" s="115">
        <f>SUM(R4:R23)</f>
        <v>745</v>
      </c>
      <c r="S24" s="210">
        <v>2</v>
      </c>
      <c r="T24" s="210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81</v>
      </c>
      <c r="Z24" s="112">
        <f>SUM(Z4:Z23)</f>
        <v>133</v>
      </c>
      <c r="AA24" s="114">
        <f>SUM(AA4:AA23)</f>
        <v>81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2773</v>
      </c>
      <c r="AH24" s="128">
        <f>SUM(AH4:AH23)</f>
        <v>2773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AB24" sqref="AB24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8" ht="42.75" customHeight="1" thickBot="1">
      <c r="A2" s="194"/>
      <c r="B2" s="212"/>
      <c r="C2" s="177" t="s">
        <v>1</v>
      </c>
      <c r="D2" s="201"/>
      <c r="E2" s="201"/>
      <c r="F2" s="202"/>
      <c r="G2" s="203" t="s">
        <v>2</v>
      </c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  <c r="V2" s="198" t="s">
        <v>14</v>
      </c>
      <c r="W2" s="199"/>
      <c r="X2" s="199"/>
      <c r="Y2" s="200"/>
      <c r="Z2" s="206" t="s">
        <v>26</v>
      </c>
      <c r="AA2" s="207"/>
      <c r="AB2" s="208"/>
    </row>
    <row r="3" spans="1:28" ht="130.5" customHeight="1" thickBot="1">
      <c r="A3" s="194"/>
      <c r="B3" s="21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24</v>
      </c>
      <c r="D4" s="89">
        <f>IF(B4&lt;&gt;"",'Кримінальн справи'!G4,"")</f>
        <v>51</v>
      </c>
      <c r="E4" s="89">
        <f>IF(B4&lt;&gt;"",'Кримінальн справи'!H4,"")</f>
        <v>24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24</v>
      </c>
      <c r="AA4" s="138">
        <f>IF(B4&lt;&gt;"",E4+I4+X4,"")</f>
        <v>24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10</v>
      </c>
      <c r="D5" s="98">
        <f>IF(B5&lt;&gt;"",'Кримінальн справи'!G5,"")</f>
        <v>29</v>
      </c>
      <c r="E5" s="98">
        <f>IF(B5&lt;&gt;"",'Кримінальн справи'!H5,"")</f>
        <v>10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105</v>
      </c>
      <c r="H5" s="101">
        <f>IF(B5&lt;&gt;"",'Цивільні справи'!G5,"")</f>
        <v>167</v>
      </c>
      <c r="I5" s="101">
        <f>IF(B5&lt;&gt;"",'Цивільні справи'!H5,"")</f>
        <v>105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11</v>
      </c>
      <c r="W5" s="101">
        <f>IF(B5&lt;&gt;"",'Адміністративні справи'!G5,"")</f>
        <v>28</v>
      </c>
      <c r="X5" s="101">
        <f>IF(B5&lt;&gt;"",'Адміністративні справи'!H5,"")</f>
        <v>11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126</v>
      </c>
      <c r="AA5" s="133">
        <f aca="true" t="shared" si="4" ref="AA5:AA23">IF(B5&lt;&gt;"",E5+I5+X5,"")</f>
        <v>126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16</v>
      </c>
      <c r="D6" s="98">
        <f>IF(B6&lt;&gt;"",'Кримінальн справи'!G6,"")</f>
        <v>18</v>
      </c>
      <c r="E6" s="98">
        <f>IF(B6&lt;&gt;"",'Кримінальн справи'!H6,"")</f>
        <v>16</v>
      </c>
      <c r="F6" s="99">
        <f t="shared" si="0"/>
        <v>1</v>
      </c>
      <c r="G6" s="100">
        <f>IF(B6&lt;&gt;"",'Цивільні справи'!F6,"")</f>
        <v>119</v>
      </c>
      <c r="H6" s="101">
        <f>IF(B6&lt;&gt;"",'Цивільні справи'!G6,"")</f>
        <v>128</v>
      </c>
      <c r="I6" s="101">
        <f>IF(B6&lt;&gt;"",'Цивільні справи'!H6,"")</f>
        <v>119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10</v>
      </c>
      <c r="W6" s="101">
        <f>IF(B6&lt;&gt;"",'Адміністративні справи'!G6,"")</f>
        <v>14</v>
      </c>
      <c r="X6" s="101">
        <f>IF(B6&lt;&gt;"",'Адміністративні справи'!H6,"")</f>
        <v>10</v>
      </c>
      <c r="Y6" s="129">
        <f t="shared" si="2"/>
        <v>1</v>
      </c>
      <c r="Z6" s="139">
        <f t="shared" si="3"/>
        <v>145</v>
      </c>
      <c r="AA6" s="133">
        <f t="shared" si="4"/>
        <v>145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</v>
      </c>
      <c r="D7" s="98">
        <f>IF(B7&lt;&gt;"",'Кримінальн справи'!G7,"")</f>
        <v>1</v>
      </c>
      <c r="E7" s="98">
        <f>IF(B7&lt;&gt;"",'Кримінальн справи'!H7,"")</f>
        <v>1</v>
      </c>
      <c r="F7" s="99">
        <f t="shared" si="0"/>
        <v>1</v>
      </c>
      <c r="G7" s="100">
        <f>IF(B7&lt;&gt;"",'Цивільні справи'!F7,"")</f>
        <v>7</v>
      </c>
      <c r="H7" s="101">
        <f>IF(B7&lt;&gt;"",'Цивільні справи'!G7,"")</f>
        <v>16</v>
      </c>
      <c r="I7" s="101">
        <f>IF(B7&lt;&gt;"",'Цивільні справи'!H7,"")</f>
        <v>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8</v>
      </c>
      <c r="AA7" s="133">
        <f t="shared" si="4"/>
        <v>8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43</v>
      </c>
      <c r="D8" s="98">
        <f>IF(B8&lt;&gt;"",'Кримінальн справи'!G8,"")</f>
        <v>95</v>
      </c>
      <c r="E8" s="98">
        <f>IF(B8&lt;&gt;"",'Кримінальн справи'!H8,"")</f>
        <v>43</v>
      </c>
      <c r="F8" s="99">
        <f t="shared" si="0"/>
        <v>1</v>
      </c>
      <c r="G8" s="100">
        <f>IF(B8&lt;&gt;"",'Цивільні справи'!F8,"")</f>
        <v>243</v>
      </c>
      <c r="H8" s="101">
        <f>IF(B8&lt;&gt;"",'Цивільні справи'!G8,"")</f>
        <v>397</v>
      </c>
      <c r="I8" s="101">
        <f>IF(B8&lt;&gt;"",'Цивільні справи'!H8,"")</f>
        <v>243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17</v>
      </c>
      <c r="W8" s="101">
        <f>IF(B8&lt;&gt;"",'Адміністративні справи'!G8,"")</f>
        <v>24</v>
      </c>
      <c r="X8" s="101">
        <f>IF(B8&lt;&gt;"",'Адміністративні справи'!H8,"")</f>
        <v>17</v>
      </c>
      <c r="Y8" s="129">
        <f t="shared" si="2"/>
        <v>1</v>
      </c>
      <c r="Z8" s="139">
        <f t="shared" si="3"/>
        <v>303</v>
      </c>
      <c r="AA8" s="133">
        <f t="shared" si="4"/>
        <v>303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14</v>
      </c>
      <c r="D9" s="98">
        <f>IF(B9&lt;&gt;"",'Кримінальн справи'!G9,"")</f>
        <v>24</v>
      </c>
      <c r="E9" s="98">
        <f>IF(B9&lt;&gt;"",'Кримінальн справи'!H9,"")</f>
        <v>14</v>
      </c>
      <c r="F9" s="99">
        <f t="shared" si="0"/>
        <v>1</v>
      </c>
      <c r="G9" s="100">
        <f>IF(B9&lt;&gt;"",'Цивільні справи'!F9,"")</f>
        <v>177</v>
      </c>
      <c r="H9" s="101">
        <f>IF(B9&lt;&gt;"",'Цивільні справи'!G9,"")</f>
        <v>295</v>
      </c>
      <c r="I9" s="101">
        <f>IF(B9&lt;&gt;"",'Цивільні справи'!H9,"")</f>
        <v>177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13</v>
      </c>
      <c r="W9" s="101">
        <f>IF(B9&lt;&gt;"",'Адміністративні справи'!G9,"")</f>
        <v>23</v>
      </c>
      <c r="X9" s="101">
        <f>IF(B9&lt;&gt;"",'Адміністративні справи'!H9,"")</f>
        <v>13</v>
      </c>
      <c r="Y9" s="129">
        <f t="shared" si="2"/>
        <v>1</v>
      </c>
      <c r="Z9" s="139">
        <f t="shared" si="3"/>
        <v>204</v>
      </c>
      <c r="AA9" s="133">
        <f t="shared" si="4"/>
        <v>204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28</v>
      </c>
      <c r="D10" s="98">
        <f>IF(B10&lt;&gt;"",'Кримінальн справи'!G10,"")</f>
        <v>62</v>
      </c>
      <c r="E10" s="98">
        <f>IF(B10&lt;&gt;"",'Кримінальн справи'!H10,"")</f>
        <v>28</v>
      </c>
      <c r="F10" s="99">
        <f t="shared" si="0"/>
        <v>1</v>
      </c>
      <c r="G10" s="100">
        <f>IF(B10&lt;&gt;"",'Цивільні справи'!F10,"")</f>
        <v>301</v>
      </c>
      <c r="H10" s="101">
        <f>IF(B10&lt;&gt;"",'Цивільні справи'!G10,"")</f>
        <v>359</v>
      </c>
      <c r="I10" s="101">
        <f>IF(B10&lt;&gt;"",'Цивільні справи'!H10,"")</f>
        <v>301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17</v>
      </c>
      <c r="W10" s="101">
        <f>IF(B10&lt;&gt;"",'Адміністративні справи'!G10,"")</f>
        <v>29</v>
      </c>
      <c r="X10" s="101">
        <f>IF(B10&lt;&gt;"",'Адміністративні справи'!H10,"")</f>
        <v>17</v>
      </c>
      <c r="Y10" s="129">
        <f t="shared" si="2"/>
        <v>1</v>
      </c>
      <c r="Z10" s="139">
        <f t="shared" si="3"/>
        <v>346</v>
      </c>
      <c r="AA10" s="133">
        <f t="shared" si="4"/>
        <v>346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0" t="s">
        <v>13</v>
      </c>
      <c r="B24" s="215"/>
      <c r="C24" s="121">
        <f>SUM(C4:C23)</f>
        <v>136</v>
      </c>
      <c r="D24" s="122">
        <f>SUM(D4:D23)</f>
        <v>280</v>
      </c>
      <c r="E24" s="122">
        <f>SUM(E4:E23)</f>
        <v>136</v>
      </c>
      <c r="F24" s="123">
        <f>E24/C24</f>
        <v>1</v>
      </c>
      <c r="G24" s="121">
        <f>SUM(G4:G23)</f>
        <v>952</v>
      </c>
      <c r="H24" s="122">
        <f>SUM(H4:H23)</f>
        <v>1362</v>
      </c>
      <c r="I24" s="124">
        <f>SUM(I4:I23)</f>
        <v>952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68</v>
      </c>
      <c r="W24" s="122">
        <f>SUM(W4:W23)</f>
        <v>118</v>
      </c>
      <c r="X24" s="124">
        <f>SUM(X4:X23)</f>
        <v>68</v>
      </c>
      <c r="Y24" s="123">
        <f>X24/V24</f>
        <v>1</v>
      </c>
      <c r="Z24" s="128">
        <f>SUM(Z4:Z23)</f>
        <v>1156</v>
      </c>
      <c r="AA24" s="128">
        <f>SUM(AA4:AA23)</f>
        <v>1156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17" sqref="C17:G17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44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45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/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2016-08-03T07:45:10Z</cp:lastPrinted>
  <dcterms:created xsi:type="dcterms:W3CDTF">2013-02-04T07:20:24Z</dcterms:created>
  <dcterms:modified xsi:type="dcterms:W3CDTF">2016-08-03T07:46:15Z</dcterms:modified>
  <cp:category/>
  <cp:version/>
  <cp:contentType/>
  <cp:contentStatus/>
</cp:coreProperties>
</file>