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<sst xmlns="http://schemas.openxmlformats.org/spreadsheetml/2006/main" count="192" uniqueCount="48">
  <si>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</si>
  <si>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</si>
  <si>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</si>
  <si>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</si>
  <si>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</si>
  <si>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</si>
  <si>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</si>
  <si>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</si>
  <si>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</si>
  <si>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</si>
  <si>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</si>
  <si>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</si>
  <si>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</si>
  <si>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</si>
  <si>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</si>
  <si>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</si>
  <si>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</si>
  <si>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</si>
  <si>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</si>
  <si>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</si>
  <si>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</si>
  <si>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</si>
  <si>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</si>
  <si>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</si>
  <si>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</si>
  <si>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</si>
  <si>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</si>
  <si>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</si>
  <si>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</si>
  <si>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</si>
  <si>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</si>
  <si>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</si>
  <si>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</si>
  <si>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</si>
  <si>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</si>
  <si>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</si>
  <si>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</si>
  <si>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</si>
  <si>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</si>
  <si>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</si>
  <si>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</si>
  <si>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</si>
  <si>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</si>
  <si>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</si>
  <si>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</si>
  <si>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за         01.01-31.07.2018</t>
  </si>
  <si>
    <t>Біленко І.О.</t>
  </si>
  <si>
    <t>Любчик О.В.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</si>
</sst>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56</v>
      </c>
      <c r="G4" s="25">
        <v>203</v>
      </c>
      <c r="H4" s="25">
        <v>56</v>
      </c>
      <c r="I4" s="35">
        <v>451</v>
      </c>
      <c r="J4" s="36">
        <v>471</v>
      </c>
      <c r="K4" s="37">
        <v>451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35</v>
      </c>
      <c r="G5" s="25">
        <v>177</v>
      </c>
      <c r="H5" s="25">
        <v>35</v>
      </c>
      <c r="I5" s="35">
        <v>149</v>
      </c>
      <c r="J5" s="36">
        <v>160</v>
      </c>
      <c r="K5" s="37">
        <v>149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10</v>
      </c>
      <c r="G6" s="25">
        <v>40</v>
      </c>
      <c r="H6" s="25">
        <v>10</v>
      </c>
      <c r="I6" s="35">
        <v>47</v>
      </c>
      <c r="J6" s="36">
        <v>64</v>
      </c>
      <c r="K6" s="37">
        <v>47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38</v>
      </c>
      <c r="G8" s="25">
        <v>192</v>
      </c>
      <c r="H8" s="25">
        <v>38</v>
      </c>
      <c r="I8" s="35">
        <v>166</v>
      </c>
      <c r="J8" s="36">
        <v>214</v>
      </c>
      <c r="K8" s="37">
        <v>166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33</v>
      </c>
      <c r="G9" s="25">
        <v>108</v>
      </c>
      <c r="H9" s="25">
        <v>33</v>
      </c>
      <c r="I9" s="35">
        <v>369</v>
      </c>
      <c r="J9" s="36">
        <v>423</v>
      </c>
      <c r="K9" s="37">
        <v>369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6</v>
      </c>
      <c r="G10" s="25">
        <v>15</v>
      </c>
      <c r="H10" s="25">
        <v>6</v>
      </c>
      <c r="I10" s="35">
        <v>146</v>
      </c>
      <c r="J10" s="36">
        <v>150</v>
      </c>
      <c r="K10" s="37">
        <v>146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47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178</v>
      </c>
      <c r="G24" s="73">
        <f t="shared" si="0"/>
        <v>735</v>
      </c>
      <c r="H24" s="73">
        <f t="shared" si="0"/>
        <v>178</v>
      </c>
      <c r="I24" s="73">
        <f t="shared" si="0"/>
        <v>1328</v>
      </c>
      <c r="J24" s="73">
        <f t="shared" si="0"/>
        <v>1482</v>
      </c>
      <c r="K24" s="74">
        <f t="shared" si="0"/>
        <v>1328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342</v>
      </c>
      <c r="G4" s="29">
        <v>738</v>
      </c>
      <c r="H4" s="29">
        <v>342</v>
      </c>
      <c r="I4" s="32">
        <v>54</v>
      </c>
      <c r="J4" s="33">
        <v>69</v>
      </c>
      <c r="K4" s="34">
        <v>54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318</v>
      </c>
      <c r="G5" s="25">
        <v>846</v>
      </c>
      <c r="H5" s="25">
        <v>318</v>
      </c>
      <c r="I5" s="35">
        <v>62</v>
      </c>
      <c r="J5" s="36">
        <v>88</v>
      </c>
      <c r="K5" s="37">
        <v>62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157</v>
      </c>
      <c r="G6" s="25">
        <v>323</v>
      </c>
      <c r="H6" s="25">
        <v>157</v>
      </c>
      <c r="I6" s="35">
        <v>33</v>
      </c>
      <c r="J6" s="36">
        <v>64</v>
      </c>
      <c r="K6" s="37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169</v>
      </c>
      <c r="G8" s="25">
        <v>472</v>
      </c>
      <c r="H8" s="25">
        <v>169</v>
      </c>
      <c r="I8" s="35">
        <v>35</v>
      </c>
      <c r="J8" s="36">
        <v>70</v>
      </c>
      <c r="K8" s="37">
        <v>35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355</v>
      </c>
      <c r="G9" s="25">
        <v>804</v>
      </c>
      <c r="H9" s="25">
        <v>355</v>
      </c>
      <c r="I9" s="35">
        <v>73</v>
      </c>
      <c r="J9" s="36">
        <v>123</v>
      </c>
      <c r="K9" s="37">
        <v>73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100</v>
      </c>
      <c r="G10" s="25">
        <v>195</v>
      </c>
      <c r="H10" s="25">
        <v>100</v>
      </c>
      <c r="I10" s="35">
        <v>12</v>
      </c>
      <c r="J10" s="36">
        <v>14</v>
      </c>
      <c r="K10" s="37">
        <v>12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</v>
      </c>
      <c r="G11" s="25">
        <v>1</v>
      </c>
      <c r="H11" s="25">
        <v>1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1442</v>
      </c>
      <c r="G24" s="73">
        <f t="shared" si="0"/>
        <v>3379</v>
      </c>
      <c r="H24" s="73">
        <f t="shared" si="0"/>
        <v>1442</v>
      </c>
      <c r="I24" s="73">
        <f t="shared" si="0"/>
        <v>269</v>
      </c>
      <c r="J24" s="73">
        <f t="shared" si="0"/>
        <v>428</v>
      </c>
      <c r="K24" s="74">
        <f t="shared" si="0"/>
        <v>269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11</v>
      </c>
      <c r="G4" s="25">
        <v>28</v>
      </c>
      <c r="H4" s="25">
        <v>11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25</v>
      </c>
      <c r="G5" s="25">
        <v>81</v>
      </c>
      <c r="H5" s="25">
        <v>25</v>
      </c>
      <c r="I5" s="35">
        <v>4</v>
      </c>
      <c r="J5" s="36">
        <v>4</v>
      </c>
      <c r="K5" s="37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26</v>
      </c>
      <c r="G6" s="25">
        <v>63</v>
      </c>
      <c r="H6" s="25">
        <v>26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74</v>
      </c>
      <c r="H8" s="25">
        <v>22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38</v>
      </c>
      <c r="G9" s="25">
        <v>103</v>
      </c>
      <c r="H9" s="25">
        <v>38</v>
      </c>
      <c r="I9" s="35">
        <v>2</v>
      </c>
      <c r="J9" s="36">
        <v>2</v>
      </c>
      <c r="K9" s="37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123</v>
      </c>
      <c r="G24" s="73">
        <f t="shared" si="0"/>
        <v>351</v>
      </c>
      <c r="H24" s="73">
        <f t="shared" si="0"/>
        <v>123</v>
      </c>
      <c r="I24" s="73">
        <f t="shared" si="0"/>
        <v>10</v>
      </c>
      <c r="J24" s="73">
        <f t="shared" si="0"/>
        <v>10</v>
      </c>
      <c r="K24" s="74">
        <f t="shared" si="0"/>
        <v>10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G5" sqref="G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6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4</v>
      </c>
      <c r="G24" s="73">
        <f t="shared" si="0"/>
        <v>9</v>
      </c>
      <c r="H24" s="73">
        <f t="shared" si="0"/>
        <v>4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507</v>
      </c>
      <c r="G4" s="88">
        <f>IF(C4&lt;&gt;"",('Кримінальн справи'!G4+'Кримінальн справи'!J4),"")</f>
        <v>674</v>
      </c>
      <c r="H4" s="88">
        <f>IF(D4&lt;&gt;"",('Кримінальн справи'!H4+'Кримінальн справи'!K4),"")</f>
        <v>507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396</v>
      </c>
      <c r="K4" s="91">
        <f>IF(C4&lt;&gt;"",('Цивільні справи'!G4+'Цивільні справи'!J4),"")</f>
        <v>807</v>
      </c>
      <c r="L4" s="91">
        <f>IF(D4&lt;&gt;"",('Цивільні справи'!H4+'Цивільні справи'!K4),"")</f>
        <v>396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12</v>
      </c>
      <c r="Z4" s="91">
        <f>IF(C4&lt;&gt;"",('Адміністративні справи'!G4+'Адміністративні справи'!J4),"")</f>
        <v>29</v>
      </c>
      <c r="AA4" s="91">
        <f>IF(D4&lt;&gt;"",('Адміністративні справи'!H4+'Адміністративні справи'!K4),"")</f>
        <v>12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915</v>
      </c>
      <c r="AH4" s="133">
        <f>IF(B4&lt;&gt;"",H4+L4+AA4+AE4,"")</f>
        <v>915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184</v>
      </c>
      <c r="G5" s="97">
        <f>IF(C5&lt;&gt;"",('Кримінальн справи'!G5+'Кримінальн справи'!J5),"")</f>
        <v>337</v>
      </c>
      <c r="H5" s="97">
        <f>IF(D5&lt;&gt;"",('Кримінальн справи'!H5+'Кримінальн справи'!K5),"")</f>
        <v>184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380</v>
      </c>
      <c r="K5" s="100">
        <f>IF(C5&lt;&gt;"",('Цивільні справи'!G5+'Цивільні справи'!J5),"")</f>
        <v>934</v>
      </c>
      <c r="L5" s="100">
        <f>IF(D5&lt;&gt;"",('Цивільні справи'!H5+'Цивільні справи'!K5),"")</f>
        <v>380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29</v>
      </c>
      <c r="Z5" s="100">
        <f>IF(C5&lt;&gt;"",('Адміністративні справи'!G5+'Адміністративні справи'!J5),"")</f>
        <v>85</v>
      </c>
      <c r="AA5" s="100">
        <f>IF(D5&lt;&gt;"",('Адміністративні справи'!H5+'Адміністративні справи'!K5),"")</f>
        <v>29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594</v>
      </c>
      <c r="AH5" s="134">
        <f aca="true" t="shared" si="3" ref="AH5:AH23">IF(B5&lt;&gt;"",H5+L5+AA5+AE5,"")</f>
        <v>594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57</v>
      </c>
      <c r="G6" s="97">
        <f>IF(C6&lt;&gt;"",('Кримінальн справи'!G6+'Кримінальн справи'!J6),"")</f>
        <v>104</v>
      </c>
      <c r="H6" s="97">
        <f>IF(D6&lt;&gt;"",('Кримінальн справи'!H6+'Кримінальн справи'!K6),"")</f>
        <v>57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190</v>
      </c>
      <c r="K6" s="100">
        <f>IF(C6&lt;&gt;"",('Цивільні справи'!G6+'Цивільні справи'!J6),"")</f>
        <v>387</v>
      </c>
      <c r="L6" s="100">
        <f>IF(D6&lt;&gt;"",('Цивільні справи'!H6+'Цивільні справи'!K6),"")</f>
        <v>190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27</v>
      </c>
      <c r="Z6" s="100">
        <f>IF(C6&lt;&gt;"",('Адміністративні справи'!G6+'Адміністративні справи'!J6),"")</f>
        <v>64</v>
      </c>
      <c r="AA6" s="100">
        <f>IF(D6&lt;&gt;"",('Адміністративні справи'!H6+'Адміністративні справи'!K6),"")</f>
        <v>27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274</v>
      </c>
      <c r="AH6" s="134">
        <f t="shared" si="3"/>
        <v>274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204</v>
      </c>
      <c r="G8" s="97">
        <f>IF(C8&lt;&gt;"",('Кримінальн справи'!G8+'Кримінальн справи'!J8),"")</f>
        <v>406</v>
      </c>
      <c r="H8" s="97">
        <f>IF(D8&lt;&gt;"",('Кримінальн справи'!H8+'Кримінальн справи'!K8),"")</f>
        <v>204</v>
      </c>
      <c r="I8" s="98">
        <f t="shared" si="1"/>
        <v>1</v>
      </c>
      <c r="J8" s="99">
        <f>IF(B8&lt;&gt;"",('Цивільні справи'!F8+'Цивільні справи'!I8),"")</f>
        <v>204</v>
      </c>
      <c r="K8" s="100">
        <f>IF(C8&lt;&gt;"",('Цивільні справи'!G8+'Цивільні справи'!J8),"")</f>
        <v>542</v>
      </c>
      <c r="L8" s="100">
        <f>IF(D8&lt;&gt;"",('Цивільні справи'!H8+'Цивільні справи'!K8),"")</f>
        <v>204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24</v>
      </c>
      <c r="Z8" s="100">
        <f>IF(C8&lt;&gt;"",('Адміністративні справи'!G8+'Адміністративні справи'!J8),"")</f>
        <v>76</v>
      </c>
      <c r="AA8" s="100">
        <f>IF(D8&lt;&gt;"",('Адміністративні справи'!H8+'Адміністративні справи'!K8),"")</f>
        <v>24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432</v>
      </c>
      <c r="AH8" s="134">
        <f t="shared" si="3"/>
        <v>432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402</v>
      </c>
      <c r="G9" s="97">
        <f>IF(C9&lt;&gt;"",('Кримінальн справи'!G9+'Кримінальн справи'!J9),"")</f>
        <v>531</v>
      </c>
      <c r="H9" s="97">
        <f>IF(D9&lt;&gt;"",('Кримінальн справи'!H9+'Кримінальн справи'!K9),"")</f>
        <v>402</v>
      </c>
      <c r="I9" s="98">
        <f t="shared" si="1"/>
        <v>1</v>
      </c>
      <c r="J9" s="99">
        <f>IF(B9&lt;&gt;"",('Цивільні справи'!F9+'Цивільні справи'!I9),"")</f>
        <v>428</v>
      </c>
      <c r="K9" s="100">
        <f>IF(C9&lt;&gt;"",('Цивільні справи'!G9+'Цивільні справи'!J9),"")</f>
        <v>927</v>
      </c>
      <c r="L9" s="100">
        <f>IF(D9&lt;&gt;"",('Цивільні справи'!H9+'Цивільні справи'!K9),"")</f>
        <v>428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40</v>
      </c>
      <c r="Z9" s="100">
        <f>IF(C9&lt;&gt;"",('Адміністративні справи'!G9+'Адміністративні справи'!J9),"")</f>
        <v>105</v>
      </c>
      <c r="AA9" s="100">
        <f>IF(D9&lt;&gt;"",('Адміністративні справи'!H9+'Адміністративні справи'!K9),"")</f>
        <v>40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871</v>
      </c>
      <c r="AH9" s="134">
        <f t="shared" si="3"/>
        <v>871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152</v>
      </c>
      <c r="G10" s="97">
        <f>IF(C10&lt;&gt;"",('Кримінальн справи'!G10+'Кримінальн справи'!J10),"")</f>
        <v>165</v>
      </c>
      <c r="H10" s="97">
        <f>IF(D10&lt;&gt;"",('Кримінальн справи'!H10+'Кримінальн справи'!K10),"")</f>
        <v>152</v>
      </c>
      <c r="I10" s="98">
        <f t="shared" si="1"/>
        <v>1</v>
      </c>
      <c r="J10" s="99">
        <f>IF(B10&lt;&gt;"",('Цивільні справи'!F10+'Цивільні справи'!I10),"")</f>
        <v>112</v>
      </c>
      <c r="K10" s="100">
        <f>IF(C10&lt;&gt;"",('Цивільні справи'!G10+'Цивільні справи'!J10),"")</f>
        <v>209</v>
      </c>
      <c r="L10" s="100">
        <f>IF(D10&lt;&gt;"",('Цивільні справи'!H10+'Цивільні справи'!K10),"")</f>
        <v>112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2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6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267</v>
      </c>
      <c r="AH10" s="134">
        <f t="shared" si="3"/>
        <v>267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1</v>
      </c>
      <c r="K11" s="100">
        <f>IF(C11&lt;&gt;"",('Цивільні справи'!G11+'Цивільні справи'!J11),"")</f>
        <v>1</v>
      </c>
      <c r="L11" s="100">
        <f>IF(D11&lt;&gt;"",('Цивільні справи'!H11+'Цивільні справи'!K11),"")</f>
        <v>1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1</v>
      </c>
      <c r="AH11" s="134">
        <f t="shared" si="3"/>
        <v>1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1506</v>
      </c>
      <c r="G24" s="111">
        <f t="shared" si="7"/>
        <v>2217</v>
      </c>
      <c r="H24" s="111">
        <f t="shared" si="7"/>
        <v>1506</v>
      </c>
      <c r="I24" s="112">
        <f>H24/F24</f>
        <v>1</v>
      </c>
      <c r="J24" s="71">
        <f>SUM(J4:J23)</f>
        <v>1711</v>
      </c>
      <c r="K24" s="111">
        <f>SUM(K4:K23)</f>
        <v>3807</v>
      </c>
      <c r="L24" s="113">
        <f>SUM(L4:L23)</f>
        <v>1711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133</v>
      </c>
      <c r="Z24" s="111">
        <f>SUM(Z4:Z23)</f>
        <v>361</v>
      </c>
      <c r="AA24" s="113">
        <f>SUM(AA4:AA23)</f>
        <v>133</v>
      </c>
      <c r="AB24" s="112">
        <f>AA24/Y24</f>
        <v>1</v>
      </c>
      <c r="AC24" s="71">
        <f>SUM(AC4:AC23)</f>
        <v>4</v>
      </c>
      <c r="AD24" s="111">
        <f>SUM(AD4:AD23)</f>
        <v>9</v>
      </c>
      <c r="AE24" s="113">
        <f>SUM(AE4:AE23)</f>
        <v>4</v>
      </c>
      <c r="AF24" s="112">
        <f>AE24/AC24</f>
        <v>1</v>
      </c>
      <c r="AG24" s="127">
        <f>SUM(AG4:AG23)</f>
        <v>3354</v>
      </c>
      <c r="AH24" s="127">
        <f>SUM(AH4:AH23)</f>
        <v>3354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56</v>
      </c>
      <c r="D4" s="88">
        <f>IF(B4&lt;&gt;"",'Кримінальн справи'!G4,"")</f>
        <v>203</v>
      </c>
      <c r="E4" s="88">
        <f>IF(B4&lt;&gt;"",'Кримінальн справи'!H4,"")</f>
        <v>56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342</v>
      </c>
      <c r="H4" s="91">
        <f>IF(B4&lt;&gt;"",'Цивільні справи'!G4,"")</f>
        <v>738</v>
      </c>
      <c r="I4" s="91">
        <f>IF(B4&lt;&gt;"",'Цивільні справи'!H4,"")</f>
        <v>342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11</v>
      </c>
      <c r="W4" s="91">
        <f>IF(B4&lt;&gt;"",'Адміністративні справи'!G4,"")</f>
        <v>28</v>
      </c>
      <c r="X4" s="91">
        <f>IF(B4&lt;&gt;"",'Адміністративні справи'!H4,"")</f>
        <v>11</v>
      </c>
      <c r="Y4" s="94">
        <f>IF((AND(B4&lt;&gt;"",V4&lt;&gt;0))&lt;&gt;TRUE,IF((AND(B4&lt;&gt;"",V4=0))=TRUE,0,""),X4/V4)</f>
        <v>1</v>
      </c>
      <c r="Z4" s="136">
        <f>IF(B4&lt;&gt;"",C4+G4+V4,"")</f>
        <v>409</v>
      </c>
      <c r="AA4" s="137">
        <f>IF(B4&lt;&gt;"",E4+I4+X4,"")</f>
        <v>409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35</v>
      </c>
      <c r="D5" s="97">
        <f>IF(B5&lt;&gt;"",'Кримінальн справи'!G5,"")</f>
        <v>177</v>
      </c>
      <c r="E5" s="97">
        <f>IF(B5&lt;&gt;"",'Кримінальн справи'!H5,"")</f>
        <v>35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318</v>
      </c>
      <c r="H5" s="100">
        <f>IF(B5&lt;&gt;"",'Цивільні справи'!G5,"")</f>
        <v>846</v>
      </c>
      <c r="I5" s="100">
        <f>IF(B5&lt;&gt;"",'Цивільні справи'!H5,"")</f>
        <v>318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25</v>
      </c>
      <c r="W5" s="100">
        <f>IF(B5&lt;&gt;"",'Адміністративні справи'!G5,"")</f>
        <v>81</v>
      </c>
      <c r="X5" s="100">
        <f>IF(B5&lt;&gt;"",'Адміністративні справи'!H5,"")</f>
        <v>25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378</v>
      </c>
      <c r="AA5" s="132">
        <f aca="true" t="shared" si="4" ref="AA5:AA23">IF(B5&lt;&gt;"",E5+I5+X5,"")</f>
        <v>378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10</v>
      </c>
      <c r="D6" s="97">
        <f>IF(B6&lt;&gt;"",'Кримінальн справи'!G6,"")</f>
        <v>40</v>
      </c>
      <c r="E6" s="97">
        <f>IF(B6&lt;&gt;"",'Кримінальн справи'!H6,"")</f>
        <v>10</v>
      </c>
      <c r="F6" s="98">
        <f t="shared" si="0"/>
        <v>1</v>
      </c>
      <c r="G6" s="99">
        <f>IF(B6&lt;&gt;"",'Цивільні справи'!F6,"")</f>
        <v>157</v>
      </c>
      <c r="H6" s="100">
        <f>IF(B6&lt;&gt;"",'Цивільні справи'!G6,"")</f>
        <v>323</v>
      </c>
      <c r="I6" s="100">
        <f>IF(B6&lt;&gt;"",'Цивільні справи'!H6,"")</f>
        <v>157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26</v>
      </c>
      <c r="W6" s="100">
        <f>IF(B6&lt;&gt;"",'Адміністративні справи'!G6,"")</f>
        <v>63</v>
      </c>
      <c r="X6" s="100">
        <f>IF(B6&lt;&gt;"",'Адміністративні справи'!H6,"")</f>
        <v>26</v>
      </c>
      <c r="Y6" s="128">
        <f t="shared" si="2"/>
        <v>1</v>
      </c>
      <c r="Z6" s="138">
        <f t="shared" si="3"/>
        <v>193</v>
      </c>
      <c r="AA6" s="132">
        <f t="shared" si="4"/>
        <v>193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38</v>
      </c>
      <c r="D8" s="97">
        <f>IF(B8&lt;&gt;"",'Кримінальн справи'!G8,"")</f>
        <v>192</v>
      </c>
      <c r="E8" s="97">
        <f>IF(B8&lt;&gt;"",'Кримінальн справи'!H8,"")</f>
        <v>38</v>
      </c>
      <c r="F8" s="98">
        <f t="shared" si="0"/>
        <v>1</v>
      </c>
      <c r="G8" s="99">
        <f>IF(B8&lt;&gt;"",'Цивільні справи'!F8,"")</f>
        <v>169</v>
      </c>
      <c r="H8" s="100">
        <f>IF(B8&lt;&gt;"",'Цивільні справи'!G8,"")</f>
        <v>472</v>
      </c>
      <c r="I8" s="100">
        <f>IF(B8&lt;&gt;"",'Цивільні справи'!H8,"")</f>
        <v>169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22</v>
      </c>
      <c r="W8" s="100">
        <f>IF(B8&lt;&gt;"",'Адміністративні справи'!G8,"")</f>
        <v>74</v>
      </c>
      <c r="X8" s="100">
        <f>IF(B8&lt;&gt;"",'Адміністративні справи'!H8,"")</f>
        <v>22</v>
      </c>
      <c r="Y8" s="128">
        <f t="shared" si="2"/>
        <v>1</v>
      </c>
      <c r="Z8" s="138">
        <f t="shared" si="3"/>
        <v>229</v>
      </c>
      <c r="AA8" s="132">
        <f t="shared" si="4"/>
        <v>229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33</v>
      </c>
      <c r="D9" s="97">
        <f>IF(B9&lt;&gt;"",'Кримінальн справи'!G9,"")</f>
        <v>108</v>
      </c>
      <c r="E9" s="97">
        <f>IF(B9&lt;&gt;"",'Кримінальн справи'!H9,"")</f>
        <v>33</v>
      </c>
      <c r="F9" s="98">
        <f t="shared" si="0"/>
        <v>1</v>
      </c>
      <c r="G9" s="99">
        <f>IF(B9&lt;&gt;"",'Цивільні справи'!F9,"")</f>
        <v>355</v>
      </c>
      <c r="H9" s="100">
        <f>IF(B9&lt;&gt;"",'Цивільні справи'!G9,"")</f>
        <v>804</v>
      </c>
      <c r="I9" s="100">
        <f>IF(B9&lt;&gt;"",'Цивільні справи'!H9,"")</f>
        <v>355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38</v>
      </c>
      <c r="W9" s="100">
        <f>IF(B9&lt;&gt;"",'Адміністративні справи'!G9,"")</f>
        <v>103</v>
      </c>
      <c r="X9" s="100">
        <f>IF(B9&lt;&gt;"",'Адміністративні справи'!H9,"")</f>
        <v>38</v>
      </c>
      <c r="Y9" s="128">
        <f t="shared" si="2"/>
        <v>1</v>
      </c>
      <c r="Z9" s="138">
        <f t="shared" si="3"/>
        <v>426</v>
      </c>
      <c r="AA9" s="132">
        <f t="shared" si="4"/>
        <v>426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6</v>
      </c>
      <c r="D10" s="97">
        <f>IF(B10&lt;&gt;"",'Кримінальн справи'!G10,"")</f>
        <v>15</v>
      </c>
      <c r="E10" s="97">
        <f>IF(B10&lt;&gt;"",'Кримінальн справи'!H10,"")</f>
        <v>6</v>
      </c>
      <c r="F10" s="98">
        <f t="shared" si="0"/>
        <v>1</v>
      </c>
      <c r="G10" s="99">
        <f>IF(B10&lt;&gt;"",'Цивільні справи'!F10,"")</f>
        <v>100</v>
      </c>
      <c r="H10" s="100">
        <f>IF(B10&lt;&gt;"",'Цивільні справи'!G10,"")</f>
        <v>195</v>
      </c>
      <c r="I10" s="100">
        <f>IF(B10&lt;&gt;"",'Цивільні справи'!H10,"")</f>
        <v>100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107</v>
      </c>
      <c r="AA10" s="132">
        <f t="shared" si="4"/>
        <v>107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1</v>
      </c>
      <c r="H11" s="100">
        <f>IF(B11&lt;&gt;"",'Цивільні справи'!G11,"")</f>
        <v>1</v>
      </c>
      <c r="I11" s="100">
        <f>IF(B11&lt;&gt;"",'Цивільні справи'!H11,"")</f>
        <v>1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1</v>
      </c>
      <c r="AA11" s="132">
        <f t="shared" si="4"/>
        <v>1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178</v>
      </c>
      <c r="D24" s="121">
        <f>SUM(D4:D23)</f>
        <v>735</v>
      </c>
      <c r="E24" s="121">
        <f>SUM(E4:E23)</f>
        <v>178</v>
      </c>
      <c r="F24" s="122">
        <f>E24/C24</f>
        <v>1</v>
      </c>
      <c r="G24" s="120">
        <f>SUM(G4:G23)</f>
        <v>1442</v>
      </c>
      <c r="H24" s="121">
        <f>SUM(H4:H23)</f>
        <v>3379</v>
      </c>
      <c r="I24" s="123">
        <f>SUM(I4:I23)</f>
        <v>1442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123</v>
      </c>
      <c r="W24" s="121">
        <f>SUM(W4:W23)</f>
        <v>351</v>
      </c>
      <c r="X24" s="123">
        <f>SUM(X4:X23)</f>
        <v>123</v>
      </c>
      <c r="Y24" s="122">
        <f>X24/V24</f>
        <v>1</v>
      </c>
      <c r="Z24" s="127">
        <f>SUM(Z4:Z23)</f>
        <v>1743</v>
      </c>
      <c r="AA24" s="127">
        <f>SUM(AA4:AA23)</f>
        <v>1743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E19" sqref="E19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45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43</v>
      </c>
      <c r="B15" s="216"/>
      <c r="C15" s="217" t="s">
        <v>44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46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2018-08-06T07:35:42Z</dcterms:modified>
  <cp:category/>
  <cp:version/>
  <cp:contentType/>
  <cp:contentStatus/>
</cp:coreProperties>
</file>