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<sst xmlns="http://schemas.openxmlformats.org/spreadsheetml/2006/main" count="266" uniqueCount="198">
  <si>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</si>
  <si>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</si>
  <si>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</si>
  <si>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</si>
  <si>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</si>
  <si>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</si>
  <si>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</si>
  <si>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</si>
  <si>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</si>
  <si>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</si>
  <si>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</si>
  <si>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</si>
  <si>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</si>
  <si>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</si>
  <si>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</si>
  <si>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</si>
  <si>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</si>
  <si>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</si>
  <si>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</si>
  <si>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</si>
  <si>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</si>
  <si>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</si>
  <si>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</si>
  <si>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</si>
  <si>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</si>
  <si>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</si>
  <si>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</si>
  <si>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</si>
  <si>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</si>
  <si>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</si>
  <si>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</si>
  <si>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</si>
  <si>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</si>
  <si>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</si>
  <si>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</si>
  <si>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</si>
  <si>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</si>
  <si>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</si>
  <si>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</si>
  <si>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</si>
  <si>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</si>
  <si>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</si>
  <si>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</si>
  <si>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</si>
  <si>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</si>
  <si>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</si>
  <si>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</si>
  <si>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</si>
  <si>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</si>
  <si>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</si>
  <si>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</si>
  <si>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</si>
  <si>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</si>
  <si>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</si>
  <si>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</si>
  <si>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</si>
  <si>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</si>
  <si>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</si>
  <si>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</si>
  <si>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</si>
  <si>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</si>
  <si>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</si>
  <si>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</si>
  <si>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</si>
  <si>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</si>
  <si>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</si>
  <si>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</si>
  <si>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</si>
  <si>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</si>
  <si>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</si>
  <si>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</si>
  <si>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</si>
  <si>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</si>
  <si>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</si>
  <si>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</si>
  <si>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</si>
  <si>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</si>
  <si>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</si>
  <si>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</si>
  <si>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</si>
  <si>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</si>
  <si>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</si>
  <si>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</si>
  <si>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</si>
  <si>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</si>
  <si>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</si>
  <si>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</si>
  <si>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</si>
  <si>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</si>
  <si>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</si>
  <si>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</si>
  <si>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</si>
  <si>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</si>
  <si>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</si>
  <si>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</si>
  <si>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</si>
  <si>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</si>
  <si>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</si>
  <si>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</si>
  <si>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</si>
  <si>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</si>
  <si>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</si>
  <si>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</si>
  <si>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</si>
  <si>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</si>
  <si>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</si>
  <si>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</si>
  <si>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</si>
  <si>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</si>
  <si>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</si>
  <si>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</si>
  <si>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</si>
  <si>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</si>
  <si>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</si>
  <si>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</si>
  <si>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</si>
  <si>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</si>
  <si>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</si>
  <si>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</si>
  <si>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</si>
  <si>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</si>
  <si>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</si>
  <si>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</si>
  <si>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</si>
  <si>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</si>
  <si>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</si>
  <si>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</si>
  <si>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</si>
  <si>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</si>
  <si>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</si>
  <si>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</si>
  <si>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</si>
  <si>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</si>
  <si>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</si>
  <si>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</si>
  <si>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</si>
  <si>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</si>
  <si>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</si>
  <si>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</si>
  <si>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</si>
  <si>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</si>
  <si>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</si>
  <si>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</si>
  <si>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</si>
  <si>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</si>
  <si>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</si>
  <si>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</si>
  <si>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</si>
  <si>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</si>
  <si>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</si>
  <si>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</si>
  <si>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</si>
  <si>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</si>
  <si>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</si>
  <si>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</si>
  <si>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</si>
  <si>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</si>
  <si>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</si>
  <si>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</si>
  <si>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</si>
  <si>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</si>
  <si>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</si>
  <si>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</si>
  <si>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</si>
  <si>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</si>
  <si>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</si>
  <si>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</si>
  <si>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</si>
  <si>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</si>
  <si>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</si>
  <si>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</si>
  <si>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</si>
  <si>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</si>
  <si>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</si>
  <si>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</si>
  <si>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</si>
  <si>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</si>
  <si>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</si>
  <si>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</si>
  <si>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</si>
  <si>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</si>
  <si>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</si>
  <si>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</si>
  <si>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</si>
  <si>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</si>
  <si>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</si>
  <si>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</si>
  <si>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</si>
  <si>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</si>
  <si>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</si>
  <si>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</si>
  <si>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</si>
  <si>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</si>
  <si>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</si>
  <si>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</si>
  <si>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</si>
  <si>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</si>
  <si>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17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</si>
</sst>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&amp;LCA522143&amp;C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767</v>
      </c>
      <c r="F6" s="90">
        <v>511</v>
      </c>
      <c r="G6" s="90">
        <v>9</v>
      </c>
      <c r="H6" s="90">
        <v>330</v>
      </c>
      <c r="I6" s="90" t="s">
        <v>180</v>
      </c>
      <c r="J6" s="90">
        <v>437</v>
      </c>
      <c r="K6" s="91">
        <v>76</v>
      </c>
      <c r="L6" s="101">
        <f>E6-F6</f>
        <v>256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1733</v>
      </c>
      <c r="F7" s="90">
        <v>1733</v>
      </c>
      <c r="G7" s="90"/>
      <c r="H7" s="90">
        <v>1731</v>
      </c>
      <c r="I7" s="90">
        <v>1487</v>
      </c>
      <c r="J7" s="90">
        <v>2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858</v>
      </c>
      <c r="F9" s="90">
        <v>834</v>
      </c>
      <c r="G9" s="90">
        <v>11</v>
      </c>
      <c r="H9" s="90">
        <v>822</v>
      </c>
      <c r="I9" s="90">
        <v>545</v>
      </c>
      <c r="J9" s="90">
        <v>36</v>
      </c>
      <c r="K9" s="91"/>
      <c r="L9" s="101">
        <f>E9-F9</f>
        <v>24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</v>
      </c>
      <c r="F10" s="90">
        <v>3</v>
      </c>
      <c r="G10" s="90"/>
      <c r="H10" s="90">
        <v>3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>
        <v>2</v>
      </c>
      <c r="F11" s="90">
        <v>1</v>
      </c>
      <c r="G11" s="90"/>
      <c r="H11" s="90">
        <v>2</v>
      </c>
      <c r="I11" s="90"/>
      <c r="J11" s="90"/>
      <c r="K11" s="91"/>
      <c r="L11" s="101">
        <f>E11-F11</f>
        <v>1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15</v>
      </c>
      <c r="F12" s="90">
        <v>4</v>
      </c>
      <c r="G12" s="90"/>
      <c r="H12" s="90">
        <v>5</v>
      </c>
      <c r="I12" s="90">
        <v>2</v>
      </c>
      <c r="J12" s="90">
        <v>10</v>
      </c>
      <c r="K12" s="91">
        <v>1</v>
      </c>
      <c r="L12" s="101">
        <f>E12-F12</f>
        <v>11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2</v>
      </c>
      <c r="F13" s="90">
        <v>1</v>
      </c>
      <c r="G13" s="90"/>
      <c r="H13" s="90">
        <v>2</v>
      </c>
      <c r="I13" s="90"/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3381</v>
      </c>
      <c r="F14" s="105">
        <f>SUM(F6:F13)</f>
        <v>3087</v>
      </c>
      <c r="G14" s="105">
        <f>SUM(G6:G13)</f>
        <v>20</v>
      </c>
      <c r="H14" s="105">
        <f>SUM(H6:H13)</f>
        <v>2895</v>
      </c>
      <c r="I14" s="105">
        <f>SUM(I6:I13)</f>
        <v>2034</v>
      </c>
      <c r="J14" s="105">
        <f>SUM(J6:J13)</f>
        <v>486</v>
      </c>
      <c r="K14" s="105">
        <f>SUM(K6:K13)</f>
        <v>77</v>
      </c>
      <c r="L14" s="101">
        <f>E14-F14</f>
        <v>294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88</v>
      </c>
      <c r="F15" s="92">
        <v>78</v>
      </c>
      <c r="G15" s="92"/>
      <c r="H15" s="92">
        <v>86</v>
      </c>
      <c r="I15" s="92">
        <v>63</v>
      </c>
      <c r="J15" s="92">
        <v>2</v>
      </c>
      <c r="K15" s="91"/>
      <c r="L15" s="101">
        <f>E15-F15</f>
        <v>10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156</v>
      </c>
      <c r="F16" s="92">
        <v>63</v>
      </c>
      <c r="G16" s="92"/>
      <c r="H16" s="92">
        <v>150</v>
      </c>
      <c r="I16" s="92">
        <v>139</v>
      </c>
      <c r="J16" s="92">
        <v>6</v>
      </c>
      <c r="K16" s="91"/>
      <c r="L16" s="101">
        <f>E16-F16</f>
        <v>93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4</v>
      </c>
      <c r="F17" s="92">
        <v>4</v>
      </c>
      <c r="G17" s="92"/>
      <c r="H17" s="92">
        <v>4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16</v>
      </c>
      <c r="F18" s="91">
        <v>16</v>
      </c>
      <c r="G18" s="91">
        <v>1</v>
      </c>
      <c r="H18" s="91">
        <v>13</v>
      </c>
      <c r="I18" s="91">
        <v>8</v>
      </c>
      <c r="J18" s="91">
        <v>3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2</v>
      </c>
      <c r="F20" s="91">
        <v>2</v>
      </c>
      <c r="G20" s="91"/>
      <c r="H20" s="91">
        <v>1</v>
      </c>
      <c r="I20" s="91">
        <v>1</v>
      </c>
      <c r="J20" s="91">
        <v>1</v>
      </c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203</v>
      </c>
      <c r="F22" s="91">
        <v>106</v>
      </c>
      <c r="G22" s="91">
        <v>1</v>
      </c>
      <c r="H22" s="91">
        <v>191</v>
      </c>
      <c r="I22" s="91">
        <v>149</v>
      </c>
      <c r="J22" s="91">
        <v>12</v>
      </c>
      <c r="K22" s="91"/>
      <c r="L22" s="101">
        <f>E22-F22</f>
        <v>97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624</v>
      </c>
      <c r="F23" s="91">
        <v>616</v>
      </c>
      <c r="G23" s="91">
        <v>1</v>
      </c>
      <c r="H23" s="91">
        <v>597</v>
      </c>
      <c r="I23" s="91">
        <v>452</v>
      </c>
      <c r="J23" s="91">
        <v>27</v>
      </c>
      <c r="K23" s="91"/>
      <c r="L23" s="101">
        <f>E23-F23</f>
        <v>8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1431</v>
      </c>
      <c r="F25" s="91">
        <v>1378</v>
      </c>
      <c r="G25" s="91">
        <v>5</v>
      </c>
      <c r="H25" s="91">
        <v>1340</v>
      </c>
      <c r="I25" s="91">
        <v>1147</v>
      </c>
      <c r="J25" s="91">
        <v>91</v>
      </c>
      <c r="K25" s="91">
        <v>1</v>
      </c>
      <c r="L25" s="101">
        <f>E25-F25</f>
        <v>53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1612</v>
      </c>
      <c r="F26" s="91">
        <v>1182</v>
      </c>
      <c r="G26" s="91">
        <v>27</v>
      </c>
      <c r="H26" s="91">
        <v>1295</v>
      </c>
      <c r="I26" s="91">
        <v>1104</v>
      </c>
      <c r="J26" s="91">
        <v>317</v>
      </c>
      <c r="K26" s="91">
        <v>19</v>
      </c>
      <c r="L26" s="101">
        <f>E26-F26</f>
        <v>430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866</v>
      </c>
      <c r="F27" s="91">
        <v>860</v>
      </c>
      <c r="G27" s="91">
        <v>1</v>
      </c>
      <c r="H27" s="91">
        <v>856</v>
      </c>
      <c r="I27" s="91">
        <v>770</v>
      </c>
      <c r="J27" s="91">
        <v>10</v>
      </c>
      <c r="K27" s="91"/>
      <c r="L27" s="101">
        <f>E27-F27</f>
        <v>6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800</v>
      </c>
      <c r="F28" s="91">
        <v>770</v>
      </c>
      <c r="G28" s="91">
        <v>1</v>
      </c>
      <c r="H28" s="91">
        <v>779</v>
      </c>
      <c r="I28" s="91">
        <v>759</v>
      </c>
      <c r="J28" s="91">
        <v>21</v>
      </c>
      <c r="K28" s="91"/>
      <c r="L28" s="101">
        <f>E28-F28</f>
        <v>30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37</v>
      </c>
      <c r="F29" s="91">
        <v>33</v>
      </c>
      <c r="G29" s="91"/>
      <c r="H29" s="91">
        <v>36</v>
      </c>
      <c r="I29" s="91">
        <v>26</v>
      </c>
      <c r="J29" s="91">
        <v>1</v>
      </c>
      <c r="K29" s="91"/>
      <c r="L29" s="101">
        <f>E29-F29</f>
        <v>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2</v>
      </c>
      <c r="G30" s="91"/>
      <c r="H30" s="91">
        <v>2</v>
      </c>
      <c r="I30" s="91">
        <v>1</v>
      </c>
      <c r="J30" s="91">
        <v>1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95</v>
      </c>
      <c r="F31" s="91">
        <v>78</v>
      </c>
      <c r="G31" s="91"/>
      <c r="H31" s="91">
        <v>90</v>
      </c>
      <c r="I31" s="91">
        <v>39</v>
      </c>
      <c r="J31" s="91">
        <v>5</v>
      </c>
      <c r="K31" s="91"/>
      <c r="L31" s="101">
        <f>E31-F31</f>
        <v>17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27</v>
      </c>
      <c r="F32" s="91">
        <v>22</v>
      </c>
      <c r="G32" s="91">
        <v>1</v>
      </c>
      <c r="H32" s="91">
        <v>22</v>
      </c>
      <c r="I32" s="91">
        <v>10</v>
      </c>
      <c r="J32" s="91">
        <v>5</v>
      </c>
      <c r="K32" s="91"/>
      <c r="L32" s="101">
        <f>E32-F32</f>
        <v>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213</v>
      </c>
      <c r="F33" s="91">
        <v>187</v>
      </c>
      <c r="G33" s="91"/>
      <c r="H33" s="91">
        <v>203</v>
      </c>
      <c r="I33" s="91">
        <v>131</v>
      </c>
      <c r="J33" s="91">
        <v>10</v>
      </c>
      <c r="K33" s="91"/>
      <c r="L33" s="101">
        <f>E33-F33</f>
        <v>26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</v>
      </c>
      <c r="F35" s="91">
        <v>7</v>
      </c>
      <c r="G35" s="91"/>
      <c r="H35" s="91">
        <v>7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3805</v>
      </c>
      <c r="F37" s="91">
        <v>3260</v>
      </c>
      <c r="G37" s="91">
        <v>34</v>
      </c>
      <c r="H37" s="91">
        <v>3317</v>
      </c>
      <c r="I37" s="91">
        <v>2525</v>
      </c>
      <c r="J37" s="91">
        <v>488</v>
      </c>
      <c r="K37" s="91">
        <v>20</v>
      </c>
      <c r="L37" s="101">
        <f>E37-F37</f>
        <v>545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1611</v>
      </c>
      <c r="F38" s="91">
        <v>1576</v>
      </c>
      <c r="G38" s="91"/>
      <c r="H38" s="91">
        <v>1552</v>
      </c>
      <c r="I38" s="91" t="s">
        <v>180</v>
      </c>
      <c r="J38" s="91">
        <v>59</v>
      </c>
      <c r="K38" s="91">
        <v>1</v>
      </c>
      <c r="L38" s="101">
        <f>E38-F38</f>
        <v>35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14</v>
      </c>
      <c r="F39" s="91">
        <v>14</v>
      </c>
      <c r="G39" s="91"/>
      <c r="H39" s="91">
        <v>14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10</v>
      </c>
      <c r="G40" s="91"/>
      <c r="H40" s="91">
        <v>9</v>
      </c>
      <c r="I40" s="91">
        <v>4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1621</v>
      </c>
      <c r="F41" s="91">
        <f aca="true" t="shared" si="0" ref="F41:K41">F38+F40</f>
        <v>1586</v>
      </c>
      <c r="G41" s="91">
        <f t="shared" si="0"/>
        <v>0</v>
      </c>
      <c r="H41" s="91">
        <f t="shared" si="0"/>
        <v>1561</v>
      </c>
      <c r="I41" s="91">
        <f>I40</f>
        <v>4</v>
      </c>
      <c r="J41" s="91">
        <f t="shared" si="0"/>
        <v>60</v>
      </c>
      <c r="K41" s="91">
        <f t="shared" si="0"/>
        <v>1</v>
      </c>
      <c r="L41" s="101">
        <f>E41-F41</f>
        <v>35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9010</v>
      </c>
      <c r="F42" s="91">
        <f aca="true" t="shared" si="1" ref="F42:K42">F14+F22+F37+F41</f>
        <v>8039</v>
      </c>
      <c r="G42" s="91">
        <f t="shared" si="1"/>
        <v>55</v>
      </c>
      <c r="H42" s="91">
        <f t="shared" si="1"/>
        <v>7964</v>
      </c>
      <c r="I42" s="91">
        <f t="shared" si="1"/>
        <v>4712</v>
      </c>
      <c r="J42" s="91">
        <f t="shared" si="1"/>
        <v>1046</v>
      </c>
      <c r="K42" s="91">
        <f t="shared" si="1"/>
        <v>98</v>
      </c>
      <c r="L42" s="101">
        <f>E42-F42</f>
        <v>971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&amp;LCA522143&amp;CФорма № 1-мзс, Підрозділ: Селидівський міський суд Донецької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55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53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392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8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100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18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1149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9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64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1358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189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&amp;LCA522143&amp;CФорма № 1-мзс, Підрозділ: Селидівський міський суд Донецької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333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243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7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18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661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43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105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9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90438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18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10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564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2461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1344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1664711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862319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1183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18913381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153264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2660</v>
      </c>
      <c r="F58" s="96">
        <v>189</v>
      </c>
      <c r="G58" s="96">
        <v>36</v>
      </c>
      <c r="H58" s="96">
        <v>7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138</v>
      </c>
      <c r="F59" s="96">
        <v>51</v>
      </c>
      <c r="G59" s="96">
        <v>2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2511</v>
      </c>
      <c r="F60" s="96">
        <v>766</v>
      </c>
      <c r="G60" s="96">
        <v>39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1526</v>
      </c>
      <c r="F61" s="96">
        <v>35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&amp;LCA522143&amp;CФорма № 1-мзс, Підрозділ: Селидівський міський суд Донецької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0.09369024856596558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0.15843621399176955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0.040983606557377046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0.016666666666666666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0.9906704814031596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1327.3333333333333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1501.6666666666667</v>
      </c>
    </row>
    <row r="11" spans="1:4" ht="16.5" customHeight="1">
      <c r="A11" s="191" t="s">
        <v>65</v>
      </c>
      <c r="B11" s="193"/>
      <c r="C11" s="14">
        <v>9</v>
      </c>
      <c r="D11" s="94">
        <v>42</v>
      </c>
    </row>
    <row r="12" spans="1:4" ht="16.5" customHeight="1">
      <c r="A12" s="295" t="s">
        <v>110</v>
      </c>
      <c r="B12" s="295"/>
      <c r="C12" s="14">
        <v>10</v>
      </c>
      <c r="D12" s="94">
        <v>33</v>
      </c>
    </row>
    <row r="13" spans="1:4" ht="16.5" customHeight="1">
      <c r="A13" s="295" t="s">
        <v>31</v>
      </c>
      <c r="B13" s="295"/>
      <c r="C13" s="14">
        <v>11</v>
      </c>
      <c r="D13" s="94">
        <v>74</v>
      </c>
    </row>
    <row r="14" spans="1:4" ht="16.5" customHeight="1">
      <c r="A14" s="295" t="s">
        <v>111</v>
      </c>
      <c r="B14" s="295"/>
      <c r="C14" s="14">
        <v>12</v>
      </c>
      <c r="D14" s="94">
        <v>60</v>
      </c>
    </row>
    <row r="15" spans="1:4" ht="16.5" customHeight="1">
      <c r="A15" s="295" t="s">
        <v>115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&amp;LCA522143&amp;CФорма № 1-мзс, Підрозділ: Селидівський міський суд Донецької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2018-03-28T07:45:37Z</cp:lastPrinted>
  <dcterms:created xsi:type="dcterms:W3CDTF">2004-04-20T14:33:35Z</dcterms:created>
  <dcterms:modified xsi:type="dcterms:W3CDTF">2019-04-26T05:55:10Z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CA522143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