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<sst xmlns="http://schemas.openxmlformats.org/spreadsheetml/2006/main" count="292" uniqueCount="219">
  <si>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</si>
  <si>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</si>
  <si>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</si>
  <si>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</si>
  <si>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</si>
  <si>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</si>
  <si>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</si>
  <si>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</si>
  <si>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</si>
  <si>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</si>
  <si>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</si>
  <si>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</si>
  <si>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</si>
  <si>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</si>
  <si>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</si>
  <si>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</si>
  <si>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</si>
  <si>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</si>
  <si>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</si>
  <si>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</si>
  <si>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</si>
  <si>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</si>
  <si>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</si>
  <si>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</si>
  <si>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</si>
  <si>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</si>
  <si>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</si>
  <si>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</si>
  <si>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</si>
  <si>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</si>
  <si>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</si>
  <si>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</si>
  <si>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</si>
  <si>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</si>
  <si>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</si>
  <si>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</si>
  <si>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</si>
  <si>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</si>
  <si>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</si>
  <si>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</si>
  <si>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</si>
  <si>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</si>
  <si>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</si>
  <si>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</si>
  <si>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</si>
  <si>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</si>
  <si>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</si>
  <si>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</si>
  <si>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</si>
  <si>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</si>
  <si>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</si>
  <si>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</si>
  <si>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</si>
  <si>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</si>
  <si>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</si>
  <si>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</si>
  <si>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</si>
  <si>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</si>
  <si>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</si>
  <si>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</si>
  <si>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</si>
  <si>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</si>
  <si>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</si>
  <si>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</si>
  <si>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</si>
  <si>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</si>
  <si>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</si>
  <si>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</si>
  <si>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</si>
  <si>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</si>
  <si>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</si>
  <si>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</si>
  <si>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</si>
  <si>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</si>
  <si>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</si>
  <si>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</si>
  <si>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</si>
  <si>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</si>
  <si>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</si>
  <si>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</si>
  <si>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</si>
  <si>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</si>
  <si>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</si>
  <si>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</si>
  <si>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</si>
  <si>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</si>
  <si>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</si>
  <si>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</si>
  <si>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</si>
  <si>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</si>
  <si>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</si>
  <si>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</si>
  <si>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</si>
  <si>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</si>
  <si>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</si>
  <si>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</si>
  <si>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</si>
  <si>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</si>
  <si>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</si>
  <si>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</si>
  <si>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</si>
  <si>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</si>
  <si>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</si>
  <si>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</si>
  <si>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</si>
  <si>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</si>
  <si>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</si>
  <si>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</si>
  <si>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</si>
  <si>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</si>
  <si>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</si>
  <si>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</si>
  <si>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</si>
  <si>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</si>
  <si>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</si>
  <si>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</si>
  <si>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</si>
  <si>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</si>
  <si>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</si>
  <si>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</si>
  <si>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</si>
  <si>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</si>
  <si>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</si>
  <si>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</si>
  <si>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</si>
  <si>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</si>
  <si>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</si>
  <si>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</si>
  <si>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</si>
  <si>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</si>
  <si>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</si>
  <si>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</si>
  <si>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</si>
  <si>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</si>
  <si>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</si>
  <si>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</si>
  <si>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</si>
  <si>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</si>
  <si>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</si>
  <si>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</si>
  <si>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</si>
  <si>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</si>
  <si>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</si>
  <si>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</si>
  <si>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</si>
  <si>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</si>
  <si>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</si>
  <si>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</si>
  <si>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</si>
  <si>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</si>
  <si>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</si>
  <si>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</si>
  <si>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</si>
  <si>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</si>
  <si>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</si>
  <si>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</si>
  <si>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</si>
  <si>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</si>
  <si>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</si>
  <si>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</si>
  <si>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</si>
  <si>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</si>
  <si>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</si>
  <si>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</si>
  <si>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</si>
  <si>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</si>
  <si>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</si>
  <si>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</si>
  <si>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</si>
  <si>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</si>
  <si>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</si>
  <si>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</si>
  <si>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</si>
  <si>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</si>
  <si>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</si>
  <si>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</si>
  <si>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</si>
  <si>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</si>
  <si>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</si>
  <si>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</si>
  <si>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</si>
  <si>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</si>
  <si>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</si>
  <si>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</si>
  <si>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</si>
  <si>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</si>
  <si>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</si>
  <si>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</si>
  <si>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</si>
  <si>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</si>
  <si>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</si>
  <si>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</si>
  <si>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</si>
  <si>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</si>
  <si>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</si>
  <si>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</si>
  <si>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</si>
  <si>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</si>
  <si>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</si>
  <si>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</si>
  <si>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</si>
  <si>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</si>
  <si>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</si>
  <si>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</si>
  <si>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</si>
  <si>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</si>
  <si>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</si>
  <si>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</si>
  <si>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</si>
  <si>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</si>
  <si>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</si>
  <si>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за дев'ять місяців 2023 року</t>
  </si>
  <si>
    <t>Селидівський міський суд Донецької області</t>
  </si>
  <si>
    <t>85400.м. Селидове.вул. Музична 4</t>
  </si>
  <si>
    <t>Доручення судів України / іноземних судів</t>
  </si>
  <si>
    <t xml:space="preserve">Розглянуто справ судом присяжних </t>
  </si>
  <si>
    <t>В.Г. Черков</t>
  </si>
  <si>
    <t>І.О. Біленко</t>
  </si>
  <si>
    <t>6 жовтня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</si>
</sst>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4" fillId="31" borderId="10" applyNumberFormat="0" applyAlignment="0" applyProtection="0"/>
    <xf numFmtId="9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Ввід" xfId="75"/>
    <cellStyle name="Percent" xfId="76"/>
    <cellStyle name="Гарний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Зв'язана клітинка" xfId="85"/>
    <cellStyle name="Колірна тема 1" xfId="86"/>
    <cellStyle name="Колірна тема 2" xfId="87"/>
    <cellStyle name="Колірна тема 3" xfId="88"/>
    <cellStyle name="Колірна тема 4" xfId="89"/>
    <cellStyle name="Колірна тема 5" xfId="90"/>
    <cellStyle name="Колірна тема 6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&amp;LEABE8541&amp;C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672</v>
      </c>
      <c r="F6" s="103">
        <v>142</v>
      </c>
      <c r="G6" s="103">
        <v>1</v>
      </c>
      <c r="H6" s="103">
        <v>187</v>
      </c>
      <c r="I6" s="121" t="s">
        <v>208</v>
      </c>
      <c r="J6" s="103">
        <v>485</v>
      </c>
      <c r="K6" s="84">
        <v>248</v>
      </c>
      <c r="L6" s="91">
        <f>E6-F6</f>
        <v>530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392</v>
      </c>
      <c r="F7" s="103">
        <v>392</v>
      </c>
      <c r="G7" s="103"/>
      <c r="H7" s="103">
        <v>385</v>
      </c>
      <c r="I7" s="103">
        <v>312</v>
      </c>
      <c r="J7" s="103">
        <v>7</v>
      </c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53</v>
      </c>
      <c r="F9" s="103">
        <v>49</v>
      </c>
      <c r="G9" s="103"/>
      <c r="H9" s="85">
        <v>41</v>
      </c>
      <c r="I9" s="103">
        <v>20</v>
      </c>
      <c r="J9" s="103">
        <v>12</v>
      </c>
      <c r="K9" s="84">
        <v>1</v>
      </c>
      <c r="L9" s="91">
        <f>E9-F9</f>
        <v>4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1</v>
      </c>
      <c r="F10" s="103"/>
      <c r="G10" s="103"/>
      <c r="H10" s="103">
        <v>1</v>
      </c>
      <c r="I10" s="103"/>
      <c r="J10" s="103"/>
      <c r="K10" s="84"/>
      <c r="L10" s="91">
        <f>E10-F10</f>
        <v>1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>
        <v>5</v>
      </c>
      <c r="F11" s="103"/>
      <c r="G11" s="103"/>
      <c r="H11" s="103">
        <v>5</v>
      </c>
      <c r="I11" s="103">
        <v>4</v>
      </c>
      <c r="J11" s="103"/>
      <c r="K11" s="84"/>
      <c r="L11" s="91">
        <f>E11-F11</f>
        <v>5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2</v>
      </c>
      <c r="F12" s="103">
        <v>2</v>
      </c>
      <c r="G12" s="103"/>
      <c r="H12" s="103">
        <v>2</v>
      </c>
      <c r="I12" s="103"/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10</v>
      </c>
      <c r="F13" s="103"/>
      <c r="G13" s="103"/>
      <c r="H13" s="103">
        <v>2</v>
      </c>
      <c r="I13" s="103"/>
      <c r="J13" s="103">
        <v>8</v>
      </c>
      <c r="K13" s="84">
        <v>2</v>
      </c>
      <c r="L13" s="91">
        <f>E13-F13</f>
        <v>10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26</v>
      </c>
      <c r="F14" s="106">
        <v>6</v>
      </c>
      <c r="G14" s="106"/>
      <c r="H14" s="106">
        <v>9</v>
      </c>
      <c r="I14" s="106">
        <v>9</v>
      </c>
      <c r="J14" s="106">
        <v>17</v>
      </c>
      <c r="K14" s="94">
        <v>15</v>
      </c>
      <c r="L14" s="91">
        <f>E14-F14</f>
        <v>20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3</v>
      </c>
      <c r="F15" s="106">
        <v>3</v>
      </c>
      <c r="G15" s="106"/>
      <c r="H15" s="106">
        <v>3</v>
      </c>
      <c r="I15" s="106">
        <v>1</v>
      </c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1164</v>
      </c>
      <c r="F16" s="84">
        <f>SUM(F6:F15)</f>
        <v>594</v>
      </c>
      <c r="G16" s="84">
        <f>SUM(G6:G15)</f>
        <v>1</v>
      </c>
      <c r="H16" s="84">
        <f>SUM(H6:H15)</f>
        <v>635</v>
      </c>
      <c r="I16" s="84">
        <f>SUM(I6:I15)</f>
        <v>346</v>
      </c>
      <c r="J16" s="84">
        <f>SUM(J6:J15)</f>
        <v>529</v>
      </c>
      <c r="K16" s="84">
        <f>SUM(K6:K15)</f>
        <v>266</v>
      </c>
      <c r="L16" s="91">
        <f>E16-F16</f>
        <v>570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/>
      <c r="F17" s="84"/>
      <c r="G17" s="84"/>
      <c r="H17" s="84"/>
      <c r="I17" s="84"/>
      <c r="J17" s="84"/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5</v>
      </c>
      <c r="F18" s="84"/>
      <c r="G18" s="84"/>
      <c r="H18" s="84">
        <v>5</v>
      </c>
      <c r="I18" s="84">
        <v>4</v>
      </c>
      <c r="J18" s="84"/>
      <c r="K18" s="84"/>
      <c r="L18" s="91">
        <f>E18-F18</f>
        <v>5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5</v>
      </c>
      <c r="F25" s="94"/>
      <c r="G25" s="94"/>
      <c r="H25" s="94">
        <v>5</v>
      </c>
      <c r="I25" s="94">
        <v>4</v>
      </c>
      <c r="J25" s="94"/>
      <c r="K25" s="94"/>
      <c r="L25" s="91">
        <f>E25-F25</f>
        <v>5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258</v>
      </c>
      <c r="F26" s="84">
        <v>247</v>
      </c>
      <c r="G26" s="84">
        <v>1</v>
      </c>
      <c r="H26" s="84">
        <v>231</v>
      </c>
      <c r="I26" s="84">
        <v>201</v>
      </c>
      <c r="J26" s="84">
        <v>27</v>
      </c>
      <c r="K26" s="84"/>
      <c r="L26" s="91">
        <f>E26-F26</f>
        <v>11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1</v>
      </c>
      <c r="F27" s="111">
        <v>1</v>
      </c>
      <c r="G27" s="111"/>
      <c r="H27" s="111">
        <v>1</v>
      </c>
      <c r="I27" s="111"/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412</v>
      </c>
      <c r="F28" s="84">
        <v>368</v>
      </c>
      <c r="G28" s="84"/>
      <c r="H28" s="84">
        <v>366</v>
      </c>
      <c r="I28" s="84">
        <v>327</v>
      </c>
      <c r="J28" s="84">
        <v>46</v>
      </c>
      <c r="K28" s="84"/>
      <c r="L28" s="91">
        <f>E28-F28</f>
        <v>44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564</v>
      </c>
      <c r="F29" s="84">
        <v>343</v>
      </c>
      <c r="G29" s="84">
        <v>7</v>
      </c>
      <c r="H29" s="84">
        <v>405</v>
      </c>
      <c r="I29" s="84">
        <v>321</v>
      </c>
      <c r="J29" s="84">
        <v>159</v>
      </c>
      <c r="K29" s="84">
        <v>43</v>
      </c>
      <c r="L29" s="91">
        <f>E29-F29</f>
        <v>221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80</v>
      </c>
      <c r="F30" s="84">
        <v>76</v>
      </c>
      <c r="G30" s="84"/>
      <c r="H30" s="84">
        <v>76</v>
      </c>
      <c r="I30" s="84">
        <v>62</v>
      </c>
      <c r="J30" s="84">
        <v>4</v>
      </c>
      <c r="K30" s="84">
        <v>1</v>
      </c>
      <c r="L30" s="91">
        <f>E30-F30</f>
        <v>4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89</v>
      </c>
      <c r="F31" s="84">
        <v>63</v>
      </c>
      <c r="G31" s="84">
        <v>1</v>
      </c>
      <c r="H31" s="84">
        <v>67</v>
      </c>
      <c r="I31" s="84">
        <v>51</v>
      </c>
      <c r="J31" s="84">
        <v>22</v>
      </c>
      <c r="K31" s="84">
        <v>7</v>
      </c>
      <c r="L31" s="91">
        <f>E31-F31</f>
        <v>26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8</v>
      </c>
      <c r="F32" s="84">
        <v>7</v>
      </c>
      <c r="G32" s="84"/>
      <c r="H32" s="84">
        <v>5</v>
      </c>
      <c r="I32" s="84">
        <v>5</v>
      </c>
      <c r="J32" s="84">
        <v>3</v>
      </c>
      <c r="K32" s="84">
        <v>1</v>
      </c>
      <c r="L32" s="91">
        <f>E32-F32</f>
        <v>1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7</v>
      </c>
      <c r="F34" s="84">
        <v>6</v>
      </c>
      <c r="G34" s="84"/>
      <c r="H34" s="84">
        <v>4</v>
      </c>
      <c r="I34" s="84">
        <v>3</v>
      </c>
      <c r="J34" s="84">
        <v>3</v>
      </c>
      <c r="K34" s="84">
        <v>1</v>
      </c>
      <c r="L34" s="91">
        <f>E34-F34</f>
        <v>1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6</v>
      </c>
      <c r="F35" s="84">
        <v>6</v>
      </c>
      <c r="G35" s="84"/>
      <c r="H35" s="84">
        <v>6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12</v>
      </c>
      <c r="F36" s="84">
        <v>8</v>
      </c>
      <c r="G36" s="84"/>
      <c r="H36" s="84">
        <v>9</v>
      </c>
      <c r="I36" s="84">
        <v>6</v>
      </c>
      <c r="J36" s="84">
        <v>3</v>
      </c>
      <c r="K36" s="84"/>
      <c r="L36" s="91">
        <f>E36-F36</f>
        <v>4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90</v>
      </c>
      <c r="F37" s="84">
        <v>81</v>
      </c>
      <c r="G37" s="84"/>
      <c r="H37" s="84">
        <v>82</v>
      </c>
      <c r="I37" s="84">
        <v>36</v>
      </c>
      <c r="J37" s="84">
        <v>8</v>
      </c>
      <c r="K37" s="84">
        <v>2</v>
      </c>
      <c r="L37" s="91">
        <f>E37-F37</f>
        <v>9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2</v>
      </c>
      <c r="F39" s="84">
        <v>1</v>
      </c>
      <c r="G39" s="84"/>
      <c r="H39" s="84">
        <v>1</v>
      </c>
      <c r="I39" s="84"/>
      <c r="J39" s="84">
        <v>1</v>
      </c>
      <c r="K39" s="84">
        <v>1</v>
      </c>
      <c r="L39" s="91">
        <f>E39-F39</f>
        <v>1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1140</v>
      </c>
      <c r="F40" s="94">
        <v>854</v>
      </c>
      <c r="G40" s="94">
        <v>9</v>
      </c>
      <c r="H40" s="94">
        <v>864</v>
      </c>
      <c r="I40" s="94">
        <v>623</v>
      </c>
      <c r="J40" s="94">
        <v>276</v>
      </c>
      <c r="K40" s="94">
        <v>56</v>
      </c>
      <c r="L40" s="91">
        <f>E40-F40</f>
        <v>286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540</v>
      </c>
      <c r="F41" s="84">
        <v>504</v>
      </c>
      <c r="G41" s="84"/>
      <c r="H41" s="84">
        <v>478</v>
      </c>
      <c r="I41" s="121" t="s">
        <v>208</v>
      </c>
      <c r="J41" s="84">
        <v>62</v>
      </c>
      <c r="K41" s="84">
        <v>5</v>
      </c>
      <c r="L41" s="91">
        <f>E41-F41</f>
        <v>36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10</v>
      </c>
      <c r="F42" s="84">
        <v>7</v>
      </c>
      <c r="G42" s="84"/>
      <c r="H42" s="84">
        <v>8</v>
      </c>
      <c r="I42" s="121" t="s">
        <v>208</v>
      </c>
      <c r="J42" s="84">
        <v>2</v>
      </c>
      <c r="K42" s="84">
        <v>2</v>
      </c>
      <c r="L42" s="91">
        <f>E42-F42</f>
        <v>3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3</v>
      </c>
      <c r="F43" s="84">
        <v>3</v>
      </c>
      <c r="G43" s="84"/>
      <c r="H43" s="84">
        <v>2</v>
      </c>
      <c r="I43" s="84">
        <v>2</v>
      </c>
      <c r="J43" s="84">
        <v>1</v>
      </c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544</v>
      </c>
      <c r="F45" s="84">
        <f aca="true" t="shared" si="0" ref="F45:K45">F41+F43+F44</f>
        <v>508</v>
      </c>
      <c r="G45" s="84">
        <f t="shared" si="0"/>
        <v>0</v>
      </c>
      <c r="H45" s="84">
        <f t="shared" si="0"/>
        <v>481</v>
      </c>
      <c r="I45" s="84">
        <f>I43+I44</f>
        <v>2</v>
      </c>
      <c r="J45" s="84">
        <f t="shared" si="0"/>
        <v>63</v>
      </c>
      <c r="K45" s="84">
        <f t="shared" si="0"/>
        <v>5</v>
      </c>
      <c r="L45" s="91">
        <f>E45-F45</f>
        <v>36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2853</v>
      </c>
      <c r="F46" s="84">
        <f t="shared" si="1"/>
        <v>1956</v>
      </c>
      <c r="G46" s="84">
        <f t="shared" si="1"/>
        <v>10</v>
      </c>
      <c r="H46" s="84">
        <f t="shared" si="1"/>
        <v>1985</v>
      </c>
      <c r="I46" s="84">
        <f t="shared" si="1"/>
        <v>975</v>
      </c>
      <c r="J46" s="84">
        <f t="shared" si="1"/>
        <v>868</v>
      </c>
      <c r="K46" s="84">
        <f t="shared" si="1"/>
        <v>327</v>
      </c>
      <c r="L46" s="91">
        <f>E46-F46</f>
        <v>897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&amp;LEABE8541&amp;C&amp;R2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178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166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315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4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17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58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192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9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10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1022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7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28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59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112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774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60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53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3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16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14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2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1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1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1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4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&amp;LEABE8541&amp;C&amp;R3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189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109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32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77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2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9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2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1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228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271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3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1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24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1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/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5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/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2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176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251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193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727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413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50174678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21022502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10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60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26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34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11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6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>
        <v>2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1552</v>
      </c>
      <c r="F58" s="109">
        <f>F59+F62+F63+F64</f>
        <v>197</v>
      </c>
      <c r="G58" s="109">
        <f>G59+G62+G63+G64</f>
        <v>180</v>
      </c>
      <c r="H58" s="109">
        <f>H59+H62+H63+H64</f>
        <v>36</v>
      </c>
      <c r="I58" s="109">
        <f>I59+I62+I63+I64</f>
        <v>20</v>
      </c>
    </row>
    <row r="59" spans="1:9" ht="13.5" customHeight="1">
      <c r="A59" s="201" t="s">
        <v>103</v>
      </c>
      <c r="B59" s="201"/>
      <c r="C59" s="201"/>
      <c r="D59" s="201"/>
      <c r="E59" s="94">
        <v>500</v>
      </c>
      <c r="F59" s="94">
        <v>46</v>
      </c>
      <c r="G59" s="94">
        <v>50</v>
      </c>
      <c r="H59" s="94">
        <v>22</v>
      </c>
      <c r="I59" s="94">
        <v>17</v>
      </c>
    </row>
    <row r="60" spans="1:9" ht="13.5" customHeight="1">
      <c r="A60" s="249" t="s">
        <v>201</v>
      </c>
      <c r="B60" s="250"/>
      <c r="C60" s="250"/>
      <c r="D60" s="251"/>
      <c r="E60" s="86">
        <v>71</v>
      </c>
      <c r="F60" s="86">
        <v>36</v>
      </c>
      <c r="G60" s="86">
        <v>44</v>
      </c>
      <c r="H60" s="86">
        <v>21</v>
      </c>
      <c r="I60" s="86">
        <v>15</v>
      </c>
    </row>
    <row r="61" spans="1:9" ht="13.5" customHeight="1">
      <c r="A61" s="249" t="s">
        <v>202</v>
      </c>
      <c r="B61" s="250"/>
      <c r="C61" s="250"/>
      <c r="D61" s="251"/>
      <c r="E61" s="86">
        <v>384</v>
      </c>
      <c r="F61" s="86">
        <v>1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/>
      <c r="F62" s="84">
        <v>1</v>
      </c>
      <c r="G62" s="84">
        <v>4</v>
      </c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588</v>
      </c>
      <c r="F63" s="84">
        <v>134</v>
      </c>
      <c r="G63" s="84">
        <v>125</v>
      </c>
      <c r="H63" s="84">
        <v>14</v>
      </c>
      <c r="I63" s="84">
        <v>3</v>
      </c>
    </row>
    <row r="64" spans="1:9" ht="13.5" customHeight="1">
      <c r="A64" s="201" t="s">
        <v>108</v>
      </c>
      <c r="B64" s="201"/>
      <c r="C64" s="201"/>
      <c r="D64" s="201"/>
      <c r="E64" s="84">
        <v>464</v>
      </c>
      <c r="F64" s="84">
        <v>16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920</v>
      </c>
      <c r="G68" s="115">
        <v>22881300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586</v>
      </c>
      <c r="G69" s="117">
        <v>21143045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334</v>
      </c>
      <c r="G70" s="117">
        <v>1738255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261</v>
      </c>
      <c r="G71" s="115">
        <v>164063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&amp;LEABE8541&amp;C&amp;R4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37.672811059907836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50.283553875236294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20.28985507246377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7.936507936507937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101.48261758691207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330.8333333333333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475.5</v>
      </c>
    </row>
    <row r="11" spans="1:4" ht="16.5" customHeight="1">
      <c r="A11" s="223" t="s">
        <v>62</v>
      </c>
      <c r="B11" s="225"/>
      <c r="C11" s="10">
        <v>9</v>
      </c>
      <c r="D11" s="84">
        <v>114</v>
      </c>
    </row>
    <row r="12" spans="1:4" ht="16.5" customHeight="1">
      <c r="A12" s="252" t="s">
        <v>103</v>
      </c>
      <c r="B12" s="252"/>
      <c r="C12" s="10">
        <v>10</v>
      </c>
      <c r="D12" s="84">
        <v>149</v>
      </c>
    </row>
    <row r="13" spans="1:4" ht="16.5" customHeight="1">
      <c r="A13" s="249" t="s">
        <v>201</v>
      </c>
      <c r="B13" s="251"/>
      <c r="C13" s="10">
        <v>11</v>
      </c>
      <c r="D13" s="94">
        <v>410</v>
      </c>
    </row>
    <row r="14" spans="1:4" ht="16.5" customHeight="1">
      <c r="A14" s="249" t="s">
        <v>202</v>
      </c>
      <c r="B14" s="251"/>
      <c r="C14" s="10">
        <v>12</v>
      </c>
      <c r="D14" s="94">
        <v>2</v>
      </c>
    </row>
    <row r="15" spans="1:4" ht="16.5" customHeight="1">
      <c r="A15" s="252" t="s">
        <v>30</v>
      </c>
      <c r="B15" s="252"/>
      <c r="C15" s="10">
        <v>13</v>
      </c>
      <c r="D15" s="84">
        <v>519</v>
      </c>
    </row>
    <row r="16" spans="1:4" ht="16.5" customHeight="1">
      <c r="A16" s="252" t="s">
        <v>104</v>
      </c>
      <c r="B16" s="252"/>
      <c r="C16" s="10">
        <v>14</v>
      </c>
      <c r="D16" s="84">
        <v>137</v>
      </c>
    </row>
    <row r="17" spans="1:5" ht="16.5" customHeight="1">
      <c r="A17" s="252" t="s">
        <v>108</v>
      </c>
      <c r="B17" s="252"/>
      <c r="C17" s="10">
        <v>15</v>
      </c>
      <c r="D17" s="84">
        <v>22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/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218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&amp;LEABE8541&amp;C&amp;R5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Біленко Марія</cp:lastModifiedBy>
  <cp:lastPrinted>2021-09-02T06:14:55Z</cp:lastPrinted>
  <dcterms:created xsi:type="dcterms:W3CDTF">2004-04-20T14:33:35Z</dcterms:created>
  <dcterms:modified xsi:type="dcterms:W3CDTF">2024-01-11T14:57:10Z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1-мзс_00242_3.2023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EABE8541</vt:lpwstr>
  </property>
  <property fmtid="{D5CDD505-2E9C-101B-9397-08002B2CF9AE}" pid="9" name="Підрозділ">
    <vt:lpwstr>Селидівський міський суд Донецької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433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30.09.2023</vt:lpwstr>
  </property>
  <property fmtid="{D5CDD505-2E9C-101B-9397-08002B2CF9AE}" pid="14" name="Період">
    <vt:lpwstr>за дев'ять місяців 2023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